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mříže 2022\zadávací dokumentace 2024-2026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Pravidelný servi..." sheetId="2" r:id="rId2"/>
  </sheets>
  <definedNames>
    <definedName name="_xlnm._FilterDatabase" localSheetId="1" hidden="1">'OR_PHA - Pravidelný servi...'!$C$124:$I$277</definedName>
    <definedName name="_xlnm.Print_Titles" localSheetId="1">'OR_PHA - Pravidelný servi...'!$124:$124</definedName>
    <definedName name="_xlnm.Print_Titles" localSheetId="0">'Rekapitulace stavby'!$92:$92</definedName>
    <definedName name="_xlnm.Print_Area" localSheetId="1">'OR_PHA - Pravidelný servi...'!$C$112:$I$277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276" i="2"/>
  <c r="BF276" i="2"/>
  <c r="BE276" i="2"/>
  <c r="BD276" i="2"/>
  <c r="R276" i="2"/>
  <c r="P276" i="2"/>
  <c r="N276" i="2"/>
  <c r="BG275" i="2"/>
  <c r="BF275" i="2"/>
  <c r="BE275" i="2"/>
  <c r="BD275" i="2"/>
  <c r="R275" i="2"/>
  <c r="P275" i="2"/>
  <c r="N275" i="2"/>
  <c r="BG273" i="2"/>
  <c r="BF273" i="2"/>
  <c r="BE273" i="2"/>
  <c r="BD273" i="2"/>
  <c r="R273" i="2"/>
  <c r="P273" i="2"/>
  <c r="N273" i="2"/>
  <c r="BG271" i="2"/>
  <c r="BF271" i="2"/>
  <c r="BE271" i="2"/>
  <c r="BD271" i="2"/>
  <c r="R271" i="2"/>
  <c r="P271" i="2"/>
  <c r="N271" i="2"/>
  <c r="BG269" i="2"/>
  <c r="BF269" i="2"/>
  <c r="BE269" i="2"/>
  <c r="BD269" i="2"/>
  <c r="R269" i="2"/>
  <c r="P269" i="2"/>
  <c r="N269" i="2"/>
  <c r="BG267" i="2"/>
  <c r="BF267" i="2"/>
  <c r="BE267" i="2"/>
  <c r="BD267" i="2"/>
  <c r="R267" i="2"/>
  <c r="P267" i="2"/>
  <c r="N267" i="2"/>
  <c r="BG265" i="2"/>
  <c r="BF265" i="2"/>
  <c r="BE265" i="2"/>
  <c r="BD265" i="2"/>
  <c r="R265" i="2"/>
  <c r="P265" i="2"/>
  <c r="N265" i="2"/>
  <c r="BG264" i="2"/>
  <c r="BF264" i="2"/>
  <c r="BE264" i="2"/>
  <c r="BD264" i="2"/>
  <c r="R264" i="2"/>
  <c r="P264" i="2"/>
  <c r="N264" i="2"/>
  <c r="BG263" i="2"/>
  <c r="BF263" i="2"/>
  <c r="BE263" i="2"/>
  <c r="BD263" i="2"/>
  <c r="R263" i="2"/>
  <c r="P263" i="2"/>
  <c r="N263" i="2"/>
  <c r="BG262" i="2"/>
  <c r="BF262" i="2"/>
  <c r="BE262" i="2"/>
  <c r="BD262" i="2"/>
  <c r="R262" i="2"/>
  <c r="P262" i="2"/>
  <c r="N262" i="2"/>
  <c r="BG261" i="2"/>
  <c r="BF261" i="2"/>
  <c r="BE261" i="2"/>
  <c r="BD261" i="2"/>
  <c r="R261" i="2"/>
  <c r="P261" i="2"/>
  <c r="N261" i="2"/>
  <c r="BG260" i="2"/>
  <c r="BF260" i="2"/>
  <c r="BE260" i="2"/>
  <c r="BD260" i="2"/>
  <c r="R260" i="2"/>
  <c r="P260" i="2"/>
  <c r="N260" i="2"/>
  <c r="BG259" i="2"/>
  <c r="BF259" i="2"/>
  <c r="BE259" i="2"/>
  <c r="BD259" i="2"/>
  <c r="R259" i="2"/>
  <c r="P259" i="2"/>
  <c r="N259" i="2"/>
  <c r="BG258" i="2"/>
  <c r="BF258" i="2"/>
  <c r="BE258" i="2"/>
  <c r="BD258" i="2"/>
  <c r="R258" i="2"/>
  <c r="P258" i="2"/>
  <c r="N258" i="2"/>
  <c r="BG257" i="2"/>
  <c r="BF257" i="2"/>
  <c r="BE257" i="2"/>
  <c r="BD257" i="2"/>
  <c r="R257" i="2"/>
  <c r="P257" i="2"/>
  <c r="N257" i="2"/>
  <c r="BG256" i="2"/>
  <c r="BF256" i="2"/>
  <c r="BE256" i="2"/>
  <c r="BD256" i="2"/>
  <c r="R256" i="2"/>
  <c r="P256" i="2"/>
  <c r="N256" i="2"/>
  <c r="BG255" i="2"/>
  <c r="BF255" i="2"/>
  <c r="BE255" i="2"/>
  <c r="BD255" i="2"/>
  <c r="R255" i="2"/>
  <c r="P255" i="2"/>
  <c r="N255" i="2"/>
  <c r="BG254" i="2"/>
  <c r="BF254" i="2"/>
  <c r="BE254" i="2"/>
  <c r="BD254" i="2"/>
  <c r="R254" i="2"/>
  <c r="P254" i="2"/>
  <c r="N254" i="2"/>
  <c r="BG253" i="2"/>
  <c r="BF253" i="2"/>
  <c r="BE253" i="2"/>
  <c r="BD253" i="2"/>
  <c r="R253" i="2"/>
  <c r="P253" i="2"/>
  <c r="N253" i="2"/>
  <c r="BG252" i="2"/>
  <c r="BF252" i="2"/>
  <c r="BE252" i="2"/>
  <c r="BD252" i="2"/>
  <c r="R252" i="2"/>
  <c r="P252" i="2"/>
  <c r="N252" i="2"/>
  <c r="BG251" i="2"/>
  <c r="BF251" i="2"/>
  <c r="BE251" i="2"/>
  <c r="BD251" i="2"/>
  <c r="R251" i="2"/>
  <c r="P251" i="2"/>
  <c r="N251" i="2"/>
  <c r="BG250" i="2"/>
  <c r="BF250" i="2"/>
  <c r="BE250" i="2"/>
  <c r="BD250" i="2"/>
  <c r="R250" i="2"/>
  <c r="P250" i="2"/>
  <c r="N250" i="2"/>
  <c r="BG249" i="2"/>
  <c r="BF249" i="2"/>
  <c r="BE249" i="2"/>
  <c r="BD249" i="2"/>
  <c r="R249" i="2"/>
  <c r="P249" i="2"/>
  <c r="N249" i="2"/>
  <c r="BG248" i="2"/>
  <c r="BF248" i="2"/>
  <c r="BE248" i="2"/>
  <c r="BD248" i="2"/>
  <c r="R248" i="2"/>
  <c r="P248" i="2"/>
  <c r="N248" i="2"/>
  <c r="BG247" i="2"/>
  <c r="BF247" i="2"/>
  <c r="BE247" i="2"/>
  <c r="BD247" i="2"/>
  <c r="R247" i="2"/>
  <c r="P247" i="2"/>
  <c r="N247" i="2"/>
  <c r="BG246" i="2"/>
  <c r="BF246" i="2"/>
  <c r="BE246" i="2"/>
  <c r="BD246" i="2"/>
  <c r="R246" i="2"/>
  <c r="P246" i="2"/>
  <c r="N246" i="2"/>
  <c r="BG245" i="2"/>
  <c r="BF245" i="2"/>
  <c r="BE245" i="2"/>
  <c r="BD245" i="2"/>
  <c r="R245" i="2"/>
  <c r="P245" i="2"/>
  <c r="N245" i="2"/>
  <c r="BG244" i="2"/>
  <c r="BF244" i="2"/>
  <c r="BE244" i="2"/>
  <c r="BD244" i="2"/>
  <c r="R244" i="2"/>
  <c r="P244" i="2"/>
  <c r="N244" i="2"/>
  <c r="BG243" i="2"/>
  <c r="BF243" i="2"/>
  <c r="BE243" i="2"/>
  <c r="BD243" i="2"/>
  <c r="R243" i="2"/>
  <c r="P243" i="2"/>
  <c r="N243" i="2"/>
  <c r="BG242" i="2"/>
  <c r="BF242" i="2"/>
  <c r="BE242" i="2"/>
  <c r="BD242" i="2"/>
  <c r="R242" i="2"/>
  <c r="P242" i="2"/>
  <c r="N242" i="2"/>
  <c r="BG241" i="2"/>
  <c r="BF241" i="2"/>
  <c r="BE241" i="2"/>
  <c r="BD241" i="2"/>
  <c r="R241" i="2"/>
  <c r="P241" i="2"/>
  <c r="N241" i="2"/>
  <c r="BG240" i="2"/>
  <c r="BF240" i="2"/>
  <c r="BE240" i="2"/>
  <c r="BD240" i="2"/>
  <c r="R240" i="2"/>
  <c r="P240" i="2"/>
  <c r="N240" i="2"/>
  <c r="BG239" i="2"/>
  <c r="BF239" i="2"/>
  <c r="BE239" i="2"/>
  <c r="BD239" i="2"/>
  <c r="R239" i="2"/>
  <c r="P239" i="2"/>
  <c r="N239" i="2"/>
  <c r="BG238" i="2"/>
  <c r="BF238" i="2"/>
  <c r="BE238" i="2"/>
  <c r="BD238" i="2"/>
  <c r="R238" i="2"/>
  <c r="P238" i="2"/>
  <c r="N238" i="2"/>
  <c r="BG237" i="2"/>
  <c r="BF237" i="2"/>
  <c r="BE237" i="2"/>
  <c r="BD237" i="2"/>
  <c r="R237" i="2"/>
  <c r="P237" i="2"/>
  <c r="N237" i="2"/>
  <c r="BG236" i="2"/>
  <c r="BF236" i="2"/>
  <c r="BE236" i="2"/>
  <c r="BD236" i="2"/>
  <c r="R236" i="2"/>
  <c r="P236" i="2"/>
  <c r="N236" i="2"/>
  <c r="BG235" i="2"/>
  <c r="BF235" i="2"/>
  <c r="BE235" i="2"/>
  <c r="BD235" i="2"/>
  <c r="R235" i="2"/>
  <c r="P235" i="2"/>
  <c r="N235" i="2"/>
  <c r="BG234" i="2"/>
  <c r="BF234" i="2"/>
  <c r="BE234" i="2"/>
  <c r="BD234" i="2"/>
  <c r="R234" i="2"/>
  <c r="P234" i="2"/>
  <c r="N234" i="2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6" i="2"/>
  <c r="BF226" i="2"/>
  <c r="BE226" i="2"/>
  <c r="BD226" i="2"/>
  <c r="R226" i="2"/>
  <c r="P226" i="2"/>
  <c r="N226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2" i="2"/>
  <c r="BF222" i="2"/>
  <c r="BE222" i="2"/>
  <c r="BD222" i="2"/>
  <c r="R222" i="2"/>
  <c r="P222" i="2"/>
  <c r="N222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5" i="2"/>
  <c r="BF155" i="2"/>
  <c r="BE155" i="2"/>
  <c r="BD155" i="2"/>
  <c r="R155" i="2"/>
  <c r="P155" i="2"/>
  <c r="N155" i="2"/>
  <c r="BG153" i="2"/>
  <c r="BF153" i="2"/>
  <c r="BE153" i="2"/>
  <c r="BD153" i="2"/>
  <c r="R153" i="2"/>
  <c r="P153" i="2"/>
  <c r="N153" i="2"/>
  <c r="BG151" i="2"/>
  <c r="BF151" i="2"/>
  <c r="BE151" i="2"/>
  <c r="BD151" i="2"/>
  <c r="R151" i="2"/>
  <c r="P151" i="2"/>
  <c r="N151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2" i="2"/>
  <c r="BF142" i="2"/>
  <c r="BE142" i="2"/>
  <c r="BD142" i="2"/>
  <c r="R142" i="2"/>
  <c r="P142" i="2"/>
  <c r="N142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BG129" i="2"/>
  <c r="BF129" i="2"/>
  <c r="BE129" i="2"/>
  <c r="BD129" i="2"/>
  <c r="R129" i="2"/>
  <c r="P129" i="2"/>
  <c r="N129" i="2"/>
  <c r="BG127" i="2"/>
  <c r="BF127" i="2"/>
  <c r="BE127" i="2"/>
  <c r="BD127" i="2"/>
  <c r="R127" i="2"/>
  <c r="P127" i="2"/>
  <c r="N127" i="2"/>
  <c r="F121" i="2"/>
  <c r="F119" i="2"/>
  <c r="F91" i="2"/>
  <c r="F89" i="2"/>
  <c r="E87" i="2"/>
  <c r="E21" i="2"/>
  <c r="E18" i="2"/>
  <c r="F92" i="2" s="1"/>
  <c r="E7" i="2"/>
  <c r="L90" i="1"/>
  <c r="AM90" i="1"/>
  <c r="AM89" i="1"/>
  <c r="L89" i="1"/>
  <c r="AM87" i="1"/>
  <c r="L87" i="1"/>
  <c r="L85" i="1"/>
  <c r="L84" i="1"/>
  <c r="BI258" i="2"/>
  <c r="BI193" i="2"/>
  <c r="BI262" i="2"/>
  <c r="BI228" i="2"/>
  <c r="BI213" i="2"/>
  <c r="BI162" i="2"/>
  <c r="BI259" i="2"/>
  <c r="BI244" i="2"/>
  <c r="BI225" i="2"/>
  <c r="BI190" i="2"/>
  <c r="BI138" i="2"/>
  <c r="BI197" i="2"/>
  <c r="BI204" i="2"/>
  <c r="BI147" i="2"/>
  <c r="BI260" i="2"/>
  <c r="BI208" i="2"/>
  <c r="BI177" i="2"/>
  <c r="BI127" i="2"/>
  <c r="AS94" i="1"/>
  <c r="BI207" i="2"/>
  <c r="BI189" i="2"/>
  <c r="BI211" i="2"/>
  <c r="BI145" i="2"/>
  <c r="BI238" i="2"/>
  <c r="BI178" i="2"/>
  <c r="BI263" i="2"/>
  <c r="BI219" i="2"/>
  <c r="BI196" i="2"/>
  <c r="BI164" i="2"/>
  <c r="BI180" i="2"/>
  <c r="BI237" i="2"/>
  <c r="BI221" i="2"/>
  <c r="BI205" i="2"/>
  <c r="BI166" i="2"/>
  <c r="BI129" i="2"/>
  <c r="BI249" i="2"/>
  <c r="BI224" i="2"/>
  <c r="BI254" i="2"/>
  <c r="BI173" i="2"/>
  <c r="BI186" i="2"/>
  <c r="BI171" i="2"/>
  <c r="BI275" i="2"/>
  <c r="BI265" i="2"/>
  <c r="BI199" i="2"/>
  <c r="BI240" i="2"/>
  <c r="BI236" i="2"/>
  <c r="BI210" i="2"/>
  <c r="BI198" i="2"/>
  <c r="BI246" i="2"/>
  <c r="BI233" i="2"/>
  <c r="BI218" i="2"/>
  <c r="BI194" i="2"/>
  <c r="BI251" i="2"/>
  <c r="BI227" i="2"/>
  <c r="BI214" i="2"/>
  <c r="BI136" i="2"/>
  <c r="BI269" i="2"/>
  <c r="BI257" i="2"/>
  <c r="BI248" i="2"/>
  <c r="BI231" i="2"/>
  <c r="BI188" i="2"/>
  <c r="BI195" i="2"/>
  <c r="BI271" i="2"/>
  <c r="BI245" i="2"/>
  <c r="BI155" i="2"/>
  <c r="BI255" i="2"/>
  <c r="BI220" i="2"/>
  <c r="BI182" i="2"/>
  <c r="BI267" i="2"/>
  <c r="BI234" i="2"/>
  <c r="BI200" i="2"/>
  <c r="BI253" i="2"/>
  <c r="BI216" i="2"/>
  <c r="BI223" i="2"/>
  <c r="BI181" i="2"/>
  <c r="BI175" i="2"/>
  <c r="BI168" i="2"/>
  <c r="BI161" i="2"/>
  <c r="BI184" i="2"/>
  <c r="BI203" i="2"/>
  <c r="BI252" i="2"/>
  <c r="BI264" i="2"/>
  <c r="BI243" i="2"/>
  <c r="BI226" i="2"/>
  <c r="BI202" i="2"/>
  <c r="BI159" i="2"/>
  <c r="BI163" i="2"/>
  <c r="BI149" i="2"/>
  <c r="BI153" i="2"/>
  <c r="BI229" i="2"/>
  <c r="BI179" i="2"/>
  <c r="BI201" i="2"/>
  <c r="BI142" i="2"/>
  <c r="BI191" i="2"/>
  <c r="BI232" i="2"/>
  <c r="BI209" i="2"/>
  <c r="BI273" i="2"/>
  <c r="BI256" i="2"/>
  <c r="BI247" i="2"/>
  <c r="BI206" i="2"/>
  <c r="BI151" i="2"/>
  <c r="BI131" i="2"/>
  <c r="BI192" i="2"/>
  <c r="BI160" i="2"/>
  <c r="BI140" i="2"/>
  <c r="BI183" i="2"/>
  <c r="BI241" i="2"/>
  <c r="BI230" i="2"/>
  <c r="BI212" i="2"/>
  <c r="BI133" i="2"/>
  <c r="BI242" i="2"/>
  <c r="BI222" i="2"/>
  <c r="BI167" i="2"/>
  <c r="BI276" i="2"/>
  <c r="BI261" i="2"/>
  <c r="BI235" i="2"/>
  <c r="BI187" i="2"/>
  <c r="BI165" i="2"/>
  <c r="BI176" i="2"/>
  <c r="BI172" i="2"/>
  <c r="BI217" i="2"/>
  <c r="BI169" i="2"/>
  <c r="BI239" i="2"/>
  <c r="BI170" i="2"/>
  <c r="BI250" i="2"/>
  <c r="BI174" i="2"/>
  <c r="P135" i="2" l="1"/>
  <c r="R135" i="2"/>
  <c r="P158" i="2"/>
  <c r="BI185" i="2"/>
  <c r="BI126" i="2"/>
  <c r="BI144" i="2"/>
  <c r="R185" i="2"/>
  <c r="N135" i="2"/>
  <c r="P185" i="2"/>
  <c r="P126" i="2"/>
  <c r="P215" i="2"/>
  <c r="R126" i="2"/>
  <c r="BI158" i="2"/>
  <c r="N158" i="2"/>
  <c r="R215" i="2"/>
  <c r="P144" i="2"/>
  <c r="R158" i="2"/>
  <c r="P266" i="2"/>
  <c r="N126" i="2"/>
  <c r="N144" i="2"/>
  <c r="N185" i="2"/>
  <c r="N266" i="2"/>
  <c r="BI135" i="2"/>
  <c r="BI215" i="2"/>
  <c r="BI266" i="2"/>
  <c r="N274" i="2"/>
  <c r="R144" i="2"/>
  <c r="N215" i="2"/>
  <c r="R266" i="2"/>
  <c r="BI274" i="2"/>
  <c r="P274" i="2"/>
  <c r="R274" i="2"/>
  <c r="BC170" i="2"/>
  <c r="BC189" i="2"/>
  <c r="BC276" i="2"/>
  <c r="BC151" i="2"/>
  <c r="BC191" i="2"/>
  <c r="BC193" i="2"/>
  <c r="BC200" i="2"/>
  <c r="BC131" i="2"/>
  <c r="BC153" i="2"/>
  <c r="BC177" i="2"/>
  <c r="BC180" i="2"/>
  <c r="BC140" i="2"/>
  <c r="BC142" i="2"/>
  <c r="BC160" i="2"/>
  <c r="BC167" i="2"/>
  <c r="BC169" i="2"/>
  <c r="BC192" i="2"/>
  <c r="BC209" i="2"/>
  <c r="BC212" i="2"/>
  <c r="BC217" i="2"/>
  <c r="BC220" i="2"/>
  <c r="BC221" i="2"/>
  <c r="BC227" i="2"/>
  <c r="BC236" i="2"/>
  <c r="BC237" i="2"/>
  <c r="BC238" i="2"/>
  <c r="BC239" i="2"/>
  <c r="BC240" i="2"/>
  <c r="BC245" i="2"/>
  <c r="BC248" i="2"/>
  <c r="BC249" i="2"/>
  <c r="BC252" i="2"/>
  <c r="BC258" i="2"/>
  <c r="BC263" i="2"/>
  <c r="BC264" i="2"/>
  <c r="BC265" i="2"/>
  <c r="BC267" i="2"/>
  <c r="BC271" i="2"/>
  <c r="BC273" i="2"/>
  <c r="BC275" i="2"/>
  <c r="BC172" i="2"/>
  <c r="BC175" i="2"/>
  <c r="BC188" i="2"/>
  <c r="BC202" i="2"/>
  <c r="BC205" i="2"/>
  <c r="BC210" i="2"/>
  <c r="BC218" i="2"/>
  <c r="BC223" i="2"/>
  <c r="BC224" i="2"/>
  <c r="BC225" i="2"/>
  <c r="BC228" i="2"/>
  <c r="BC234" i="2"/>
  <c r="BC244" i="2"/>
  <c r="BC247" i="2"/>
  <c r="BC250" i="2"/>
  <c r="BC254" i="2"/>
  <c r="BC256" i="2"/>
  <c r="E85" i="2"/>
  <c r="BC147" i="2"/>
  <c r="BC168" i="2"/>
  <c r="BC171" i="2"/>
  <c r="BC255" i="2"/>
  <c r="BC159" i="2"/>
  <c r="BC176" i="2"/>
  <c r="BC183" i="2"/>
  <c r="BC190" i="2"/>
  <c r="BC199" i="2"/>
  <c r="BC201" i="2"/>
  <c r="BC203" i="2"/>
  <c r="BC204" i="2"/>
  <c r="BC206" i="2"/>
  <c r="BC207" i="2"/>
  <c r="BC213" i="2"/>
  <c r="BC216" i="2"/>
  <c r="BC226" i="2"/>
  <c r="BC235" i="2"/>
  <c r="BC242" i="2"/>
  <c r="BC243" i="2"/>
  <c r="BC246" i="2"/>
  <c r="BC251" i="2"/>
  <c r="BC136" i="2"/>
  <c r="BC145" i="2"/>
  <c r="BC161" i="2"/>
  <c r="BC127" i="2"/>
  <c r="BC133" i="2"/>
  <c r="BC165" i="2"/>
  <c r="BC166" i="2"/>
  <c r="BC182" i="2"/>
  <c r="BC196" i="2"/>
  <c r="BC208" i="2"/>
  <c r="BC211" i="2"/>
  <c r="BC214" i="2"/>
  <c r="BC219" i="2"/>
  <c r="BC222" i="2"/>
  <c r="BC229" i="2"/>
  <c r="BC230" i="2"/>
  <c r="BC231" i="2"/>
  <c r="BC232" i="2"/>
  <c r="BC233" i="2"/>
  <c r="BC241" i="2"/>
  <c r="BC179" i="2"/>
  <c r="BC186" i="2"/>
  <c r="BC194" i="2"/>
  <c r="BC260" i="2"/>
  <c r="BC261" i="2"/>
  <c r="BC262" i="2"/>
  <c r="BC269" i="2"/>
  <c r="BC138" i="2"/>
  <c r="BC155" i="2"/>
  <c r="BC162" i="2"/>
  <c r="BC163" i="2"/>
  <c r="BC164" i="2"/>
  <c r="BC173" i="2"/>
  <c r="BC181" i="2"/>
  <c r="BC184" i="2"/>
  <c r="BC195" i="2"/>
  <c r="BC197" i="2"/>
  <c r="BC198" i="2"/>
  <c r="BC129" i="2"/>
  <c r="BC149" i="2"/>
  <c r="BC174" i="2"/>
  <c r="BC178" i="2"/>
  <c r="BC187" i="2"/>
  <c r="BC253" i="2"/>
  <c r="BC257" i="2"/>
  <c r="BC259" i="2"/>
  <c r="F35" i="2"/>
  <c r="BB95" i="1" s="1"/>
  <c r="BB94" i="1" s="1"/>
  <c r="W31" i="1" s="1"/>
  <c r="AW95" i="1"/>
  <c r="F37" i="2"/>
  <c r="BD95" i="1" s="1"/>
  <c r="BD94" i="1" s="1"/>
  <c r="W33" i="1" s="1"/>
  <c r="F34" i="2"/>
  <c r="BA95" i="1" s="1"/>
  <c r="BA94" i="1" s="1"/>
  <c r="AW94" i="1" s="1"/>
  <c r="AK30" i="1" s="1"/>
  <c r="F36" i="2"/>
  <c r="BC95" i="1" s="1"/>
  <c r="BC94" i="1" s="1"/>
  <c r="W32" i="1" s="1"/>
  <c r="R157" i="2" l="1"/>
  <c r="R125" i="2" s="1"/>
  <c r="P157" i="2"/>
  <c r="P125" i="2" s="1"/>
  <c r="N157" i="2"/>
  <c r="N125" i="2" s="1"/>
  <c r="AU95" i="1" s="1"/>
  <c r="AU94" i="1" s="1"/>
  <c r="BI157" i="2"/>
  <c r="AX94" i="1"/>
  <c r="F33" i="2"/>
  <c r="AZ95" i="1" s="1"/>
  <c r="AZ94" i="1" s="1"/>
  <c r="W29" i="1" s="1"/>
  <c r="W30" i="1"/>
  <c r="AY94" i="1"/>
  <c r="AV95" i="1"/>
  <c r="AT95" i="1" s="1"/>
  <c r="BI125" i="2" l="1"/>
  <c r="AV94" i="1"/>
  <c r="AK29" i="1" s="1"/>
  <c r="AG95" i="1" l="1"/>
  <c r="AG94" i="1" s="1"/>
  <c r="AK26" i="1" s="1"/>
  <c r="AK35" i="1" s="1"/>
  <c r="AT94" i="1"/>
  <c r="AN94" i="1" l="1"/>
  <c r="AN95" i="1"/>
</calcChain>
</file>

<file path=xl/sharedStrings.xml><?xml version="1.0" encoding="utf-8"?>
<sst xmlns="http://schemas.openxmlformats.org/spreadsheetml/2006/main" count="2248" uniqueCount="619">
  <si>
    <t>Export Komplet</t>
  </si>
  <si>
    <t/>
  </si>
  <si>
    <t>2.0</t>
  </si>
  <si>
    <t>ZAMOK</t>
  </si>
  <si>
    <t>False</t>
  </si>
  <si>
    <t>{47711747-260e-470d-9fe6-82a29ee30d25}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</si>
  <si>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</si>
  <si>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</si>
  <si>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</si>
  <si>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</si>
  <si>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</si>
  <si>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</si>
  <si>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</si>
  <si>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</si>
  <si>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</si>
  <si>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</si>
  <si>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</si>
  <si>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Pravidelný servis, revize a údržba automatických dveří, rolovacích mříží, sekčních vrat a pohonů v obvodu OŘ PHA 2024-20</t>
  </si>
  <si>
    <t>KSO:</t>
  </si>
  <si>
    <t>CC-CZ:</t>
  </si>
  <si>
    <t>Místo:</t>
  </si>
  <si>
    <t>obvod OŘ Praha</t>
  </si>
  <si>
    <t>Datum:</t>
  </si>
  <si>
    <t>6. 5. 2024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</si>
  <si>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</si>
  <si>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</si>
  <si>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</si>
  <si>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</si>
  <si>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</si>
  <si>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</si>
  <si>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</si>
  <si>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</si>
  <si>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</si>
  <si>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</si>
  <si>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</si>
  <si>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</si>
  <si>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</si>
  <si>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</si>
  <si>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</si>
  <si>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</si>
  <si>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</si>
  <si>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</si>
  <si>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</si>
  <si>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</si>
  <si>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</si>
  <si>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</si>
  <si>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</si>
  <si>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</si>
  <si>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</si>
  <si>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</si>
  <si>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</si>
  <si>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</si>
  <si>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</si>
  <si>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</si>
  <si>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</si>
  <si>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</si>
  <si>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</si>
  <si>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</si>
  <si>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</si>
  <si>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</si>
  <si>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</si>
  <si>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</si>
  <si>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</si>
  <si>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</si>
  <si>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</si>
  <si>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</si>
  <si>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</si>
  <si>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</si>
  <si>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</si>
  <si>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</si>
  <si>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</si>
  <si>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</si>
  <si>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</si>
  <si>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</si>
  <si>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</si>
  <si>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</si>
  <si>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</si>
  <si>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</si>
  <si>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</si>
  <si>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</si>
  <si>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</si>
  <si>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</si>
  <si>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</si>
  <si>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automatických dveří, rolovacích mříží, sekčních vrat a pohonů v o</t>
  </si>
  <si>
    <t>STA</t>
  </si>
  <si>
    <t>1</t>
  </si>
  <si>
    <t>{00264997-412a-4862-a4a0-c27bffe3ffcf}</t>
  </si>
  <si>
    <t>2</t>
  </si>
  <si>
    <t>KRYCÍ LIST SOUPISU PRACÍ</t>
  </si>
  <si>
    <t>Objekt:</t>
  </si>
  <si>
    <t>OR_PHA - Pravidelný servis, revize a údržba automatických dveří, rolovacích mříží, sekčních vrat a pohonů v o</t>
  </si>
  <si>
    <t>L. Ulrich, DiS</t>
  </si>
  <si>
    <t>REKAPITULACE ČLENĚNÍ SOUPISU PRACÍ</t>
  </si>
  <si>
    <t>Kód dílu - Popis</t>
  </si>
  <si>
    <t>Náklady ze soupisu prací</t>
  </si>
  <si>
    <t>-1</t>
  </si>
  <si>
    <t>AD-S - Pravidelný servis a revize automatických dveří</t>
  </si>
  <si>
    <t>RM-S - Pravidelný servis a revize rolovacích mříží</t>
  </si>
  <si>
    <t>SV-S - Pravidelný servis a revize sekčních vrat, automatických pohonů křídlových a posuvných bran</t>
  </si>
  <si>
    <t>A1 - Materiál</t>
  </si>
  <si>
    <t xml:space="preserve">    RM - Rolovací mříže</t>
  </si>
  <si>
    <t xml:space="preserve">    AD - Automatické dveře</t>
  </si>
  <si>
    <t xml:space="preserve">    SV - Sekční vrata, křídlové pohony, posuvné brány</t>
  </si>
  <si>
    <t>02 - Výjezdy, práce a zkoušky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</si>
  <si>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</si>
  <si>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</si>
  <si>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</si>
  <si>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</si>
  <si>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</si>
  <si>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</si>
  <si>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</si>
  <si>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</si>
  <si>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</si>
  <si>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</si>
  <si>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</si>
  <si>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</si>
  <si>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servis a revize automatických dveří</t>
  </si>
  <si>
    <t>ROZPOCET</t>
  </si>
  <si>
    <t>K</t>
  </si>
  <si>
    <t>AD1</t>
  </si>
  <si>
    <t>Automatické dveře do 2m2 včetně elektroinstalace, bezpečnostních prvků a ostatního příslušenství</t>
  </si>
  <si>
    <t>kus</t>
  </si>
  <si>
    <t>4</t>
  </si>
  <si>
    <t>-897951687</t>
  </si>
  <si>
    <t>P</t>
  </si>
  <si>
    <t>Poznámka k položce:_x000D_
Jedná se o paušální poplatek za pravidelnou preventivní údržbu a servis dle plánu údržby včetně dopravy na místo. U dvoukřídlých dveří se započítává do limitu velikosti jako pár._x000D__x000D_
_x000D__x000D_
Cena nezahrnuje spotřební materiál a náhradní díly.</t>
  </si>
  <si>
    <t>AD2</t>
  </si>
  <si>
    <t>Automatické dveře přes 2m2 do 5m2 včetně elektroinstalace, bezpečnostních prvků a ostatního příslušenství</t>
  </si>
  <si>
    <t>1650056577</t>
  </si>
  <si>
    <t>3</t>
  </si>
  <si>
    <t>AD3</t>
  </si>
  <si>
    <t>Automatické dveře přes 5m2 do 10m2 včetně elektroinstalace, bezpečnostních prvků a ostatního příslušenství</t>
  </si>
  <si>
    <t>1754836916</t>
  </si>
  <si>
    <t>AD4</t>
  </si>
  <si>
    <t>Automatické dveře přes 10m2 včetně elektroinstalace, bezpečnostních prvků a ostatního příslušenství</t>
  </si>
  <si>
    <t>-567056454</t>
  </si>
  <si>
    <t>RM-S</t>
  </si>
  <si>
    <t>Pravidelný servis a revize rolovacích mříží</t>
  </si>
  <si>
    <t>5</t>
  </si>
  <si>
    <t>AM1</t>
  </si>
  <si>
    <t>Rolovací mříž do 10m2 včetně elektroinstalace, bezpečnostních prvků a ostatního příslušenství</t>
  </si>
  <si>
    <t>1872566228</t>
  </si>
  <si>
    <t>Poznámka k položce:_x000D_
Jedná se o paušální poplatek za pravidelnou preventivní údržbu a servis dle plánu údržby včetně dopravy na místo._x000D__x000D_
_x000D__x000D_
Cena nezahrnuje spotřební materiál a náhradní díly.</t>
  </si>
  <si>
    <t>6</t>
  </si>
  <si>
    <t>AM2</t>
  </si>
  <si>
    <t>Rolovací mříž přes 10m2 do 20m2 včetně elektroinstalace, bezpečnostních prvků a ostatního příslušenství</t>
  </si>
  <si>
    <t>654257954</t>
  </si>
  <si>
    <t>7</t>
  </si>
  <si>
    <t>AM3</t>
  </si>
  <si>
    <t>Rolovací mříž přes 20m2 do 50m2 včetně elektroinstalace, bezpečnostních prvků a ostatního příslušenství</t>
  </si>
  <si>
    <t>-2041246368</t>
  </si>
  <si>
    <t>8</t>
  </si>
  <si>
    <t>AM4</t>
  </si>
  <si>
    <t>Rolovací mříž přes 50m2 včetně elektroinstalace, bezpečnostních prvků a ostatního příslušenství</t>
  </si>
  <si>
    <t>2702667</t>
  </si>
  <si>
    <t>SV-S</t>
  </si>
  <si>
    <t>Pravidelný servis a revize sekčních vrat, automatických pohonů křídlových a posuvných bran</t>
  </si>
  <si>
    <t>9</t>
  </si>
  <si>
    <t>SV1</t>
  </si>
  <si>
    <t>Sekční vrata do 10m2 včetně elektroinstalace, bezpečnostních prvků a ostatního příslušenství</t>
  </si>
  <si>
    <t>-1861751782</t>
  </si>
  <si>
    <t>10</t>
  </si>
  <si>
    <t>SV2</t>
  </si>
  <si>
    <t>Sekční vrata nad 10m2 včetně elektroinstalace, bezpečnostních prvků a ostatního příslušenství</t>
  </si>
  <si>
    <t>1109328627</t>
  </si>
  <si>
    <t>11</t>
  </si>
  <si>
    <t>AB1</t>
  </si>
  <si>
    <t>Automatický pohon jednokřídlové brány včetně elektroinstalace, bezpečnostních prvků a ostatního příslušenství</t>
  </si>
  <si>
    <t>-22243570</t>
  </si>
  <si>
    <t>AB2</t>
  </si>
  <si>
    <t>Automatický pohon dvoukřídlové brány včetně elektroinstalace, bezpečnostních prvků a ostatního příslušenství</t>
  </si>
  <si>
    <t>-1668591821</t>
  </si>
  <si>
    <t>13</t>
  </si>
  <si>
    <t>AB3</t>
  </si>
  <si>
    <t>Automatický pohon posuvné brány do 4m včetně elektroinstalace, bezpečnostních prvků a ostatního příslušenství</t>
  </si>
  <si>
    <t>2026902080</t>
  </si>
  <si>
    <t>14</t>
  </si>
  <si>
    <t>AB4</t>
  </si>
  <si>
    <t>Automatický pohon posuvné brány přes 4m včetně elektroinstalace, bezpečnostních prvků a ostatního příslušenství</t>
  </si>
  <si>
    <t>-773930700</t>
  </si>
  <si>
    <t>A1</t>
  </si>
  <si>
    <t>Materiál</t>
  </si>
  <si>
    <t>RM</t>
  </si>
  <si>
    <t>Rolovací mříže</t>
  </si>
  <si>
    <t>15</t>
  </si>
  <si>
    <t>M</t>
  </si>
  <si>
    <t>RM8</t>
  </si>
  <si>
    <t>Elektrický pohon rolovací mříže</t>
  </si>
  <si>
    <t>-1068913123</t>
  </si>
  <si>
    <t>16</t>
  </si>
  <si>
    <t>RM8.1</t>
  </si>
  <si>
    <t>Řídící jednotka rolovací mříže</t>
  </si>
  <si>
    <t>211522306</t>
  </si>
  <si>
    <t>17</t>
  </si>
  <si>
    <t>RM8.2</t>
  </si>
  <si>
    <t>Síťový zdroj</t>
  </si>
  <si>
    <t>1955784835</t>
  </si>
  <si>
    <t>18</t>
  </si>
  <si>
    <t>RM20</t>
  </si>
  <si>
    <t>Pohybové čidlo/fotobuňka</t>
  </si>
  <si>
    <t>223820922</t>
  </si>
  <si>
    <t>19</t>
  </si>
  <si>
    <t>RM21</t>
  </si>
  <si>
    <t>Nouzové tlačítko k otevření mříže</t>
  </si>
  <si>
    <t>-466985126</t>
  </si>
  <si>
    <t>20</t>
  </si>
  <si>
    <t>RM22</t>
  </si>
  <si>
    <t>Záložní baterie</t>
  </si>
  <si>
    <t>565128248</t>
  </si>
  <si>
    <t>RM17</t>
  </si>
  <si>
    <t>Klíčový spínač</t>
  </si>
  <si>
    <t>945811421</t>
  </si>
  <si>
    <t>22</t>
  </si>
  <si>
    <t>RM18</t>
  </si>
  <si>
    <t>Zámek včetně vložky</t>
  </si>
  <si>
    <t>-1807134321</t>
  </si>
  <si>
    <t>23</t>
  </si>
  <si>
    <t>RM19</t>
  </si>
  <si>
    <t>Dálkový ovladač</t>
  </si>
  <si>
    <t>-457718799</t>
  </si>
  <si>
    <t>24</t>
  </si>
  <si>
    <t>Klínový nebo ozubený řemen</t>
  </si>
  <si>
    <t>m</t>
  </si>
  <si>
    <t>-27503989</t>
  </si>
  <si>
    <t>25</t>
  </si>
  <si>
    <t>RM1</t>
  </si>
  <si>
    <t>Boční kryt</t>
  </si>
  <si>
    <t>-162436223</t>
  </si>
  <si>
    <t>26</t>
  </si>
  <si>
    <t>RM2</t>
  </si>
  <si>
    <t>Vodící válec</t>
  </si>
  <si>
    <t>-1275929033</t>
  </si>
  <si>
    <t>27</t>
  </si>
  <si>
    <t>RM3</t>
  </si>
  <si>
    <t>Konzola s ložiskem</t>
  </si>
  <si>
    <t>370763371</t>
  </si>
  <si>
    <t>28</t>
  </si>
  <si>
    <t>RM4</t>
  </si>
  <si>
    <t>Stavitelná krytka</t>
  </si>
  <si>
    <t>-678513492</t>
  </si>
  <si>
    <t>29</t>
  </si>
  <si>
    <t>RM5</t>
  </si>
  <si>
    <t>Osmihranná hřídel</t>
  </si>
  <si>
    <t>-2043639462</t>
  </si>
  <si>
    <t>30</t>
  </si>
  <si>
    <t>RM6</t>
  </si>
  <si>
    <t>Fixační profil</t>
  </si>
  <si>
    <t>-711735950</t>
  </si>
  <si>
    <t>31</t>
  </si>
  <si>
    <t>RM7</t>
  </si>
  <si>
    <t>Roletová schránka</t>
  </si>
  <si>
    <t>1038643132</t>
  </si>
  <si>
    <t>32</t>
  </si>
  <si>
    <t>RM9</t>
  </si>
  <si>
    <t>Distanční kroužek</t>
  </si>
  <si>
    <t>-2123323543</t>
  </si>
  <si>
    <t>33</t>
  </si>
  <si>
    <t>RM10</t>
  </si>
  <si>
    <t>Vodící lišta</t>
  </si>
  <si>
    <t>-1305853290</t>
  </si>
  <si>
    <t>34</t>
  </si>
  <si>
    <t>RM11</t>
  </si>
  <si>
    <t>Mřížový a výztužný profil</t>
  </si>
  <si>
    <t>-512102580</t>
  </si>
  <si>
    <t>35</t>
  </si>
  <si>
    <t>RM12</t>
  </si>
  <si>
    <t>Boční pojezd</t>
  </si>
  <si>
    <t>-1270966785</t>
  </si>
  <si>
    <t>36</t>
  </si>
  <si>
    <t>RM13</t>
  </si>
  <si>
    <t>Koncový profil</t>
  </si>
  <si>
    <t>-1035948744</t>
  </si>
  <si>
    <t>37</t>
  </si>
  <si>
    <t>RM14</t>
  </si>
  <si>
    <t>Pádová brzda</t>
  </si>
  <si>
    <t>1555975484</t>
  </si>
  <si>
    <t>38</t>
  </si>
  <si>
    <t>RM15</t>
  </si>
  <si>
    <t>Těsnící gumová lišta</t>
  </si>
  <si>
    <t>-1181855659</t>
  </si>
  <si>
    <t>39</t>
  </si>
  <si>
    <t>RM16</t>
  </si>
  <si>
    <t>Kartáčové těsnění</t>
  </si>
  <si>
    <t>-990313593</t>
  </si>
  <si>
    <t>40</t>
  </si>
  <si>
    <t>Mazací náplň pro ložiska aj.</t>
  </si>
  <si>
    <t>g</t>
  </si>
  <si>
    <t>-2081905890</t>
  </si>
  <si>
    <t>AD</t>
  </si>
  <si>
    <t>Automatické dveře</t>
  </si>
  <si>
    <t>41</t>
  </si>
  <si>
    <t>1775943022</t>
  </si>
  <si>
    <t>42</t>
  </si>
  <si>
    <t>Elektrický pohon automatických dveří</t>
  </si>
  <si>
    <t>-415646204</t>
  </si>
  <si>
    <t>43</t>
  </si>
  <si>
    <t>AD22</t>
  </si>
  <si>
    <t>Řídící jednotka pohonu</t>
  </si>
  <si>
    <t>-29903672</t>
  </si>
  <si>
    <t>44</t>
  </si>
  <si>
    <t>AD18</t>
  </si>
  <si>
    <t>-1280782518</t>
  </si>
  <si>
    <t>45</t>
  </si>
  <si>
    <t>AD11</t>
  </si>
  <si>
    <t>Pohybové čidlo</t>
  </si>
  <si>
    <t>1393239507</t>
  </si>
  <si>
    <t>46</t>
  </si>
  <si>
    <t>AD11.1</t>
  </si>
  <si>
    <t>Kombinované programovatelné čidlo (např. RIC 290 GC)</t>
  </si>
  <si>
    <t>1737956817</t>
  </si>
  <si>
    <t>47</t>
  </si>
  <si>
    <t>AD19</t>
  </si>
  <si>
    <t>Světelná závora</t>
  </si>
  <si>
    <t>220008529</t>
  </si>
  <si>
    <t>48</t>
  </si>
  <si>
    <t>AD12</t>
  </si>
  <si>
    <t>-1891156040</t>
  </si>
  <si>
    <t>49</t>
  </si>
  <si>
    <t>AD5</t>
  </si>
  <si>
    <t>206745885</t>
  </si>
  <si>
    <t>50</t>
  </si>
  <si>
    <t>AD6</t>
  </si>
  <si>
    <t>736318875</t>
  </si>
  <si>
    <t>51</t>
  </si>
  <si>
    <t>AD6.1</t>
  </si>
  <si>
    <t>Elektro - mechanický zámek</t>
  </si>
  <si>
    <t>-568633032</t>
  </si>
  <si>
    <t>52</t>
  </si>
  <si>
    <t>AD7</t>
  </si>
  <si>
    <t>Elektronický programový přepínač</t>
  </si>
  <si>
    <t>-1070817164</t>
  </si>
  <si>
    <t>53</t>
  </si>
  <si>
    <t>AD8</t>
  </si>
  <si>
    <t>Klíčový programový přepínač</t>
  </si>
  <si>
    <t>-919916824</t>
  </si>
  <si>
    <t>54</t>
  </si>
  <si>
    <t>AD9</t>
  </si>
  <si>
    <t>Nouzové tlačítko k otevření dveří</t>
  </si>
  <si>
    <t>-266703439</t>
  </si>
  <si>
    <t>55</t>
  </si>
  <si>
    <t>1002097671</t>
  </si>
  <si>
    <t>56</t>
  </si>
  <si>
    <t>859118430</t>
  </si>
  <si>
    <t>57</t>
  </si>
  <si>
    <t>-210059991</t>
  </si>
  <si>
    <t>58</t>
  </si>
  <si>
    <t>AD10</t>
  </si>
  <si>
    <t>Podlahové vodítko pro posuvné křídlo</t>
  </si>
  <si>
    <t>-428820082</t>
  </si>
  <si>
    <t>59</t>
  </si>
  <si>
    <t>AD13</t>
  </si>
  <si>
    <t>Kabelová průchodka nebo přechod</t>
  </si>
  <si>
    <t>-1239140725</t>
  </si>
  <si>
    <t>60</t>
  </si>
  <si>
    <t>AD14</t>
  </si>
  <si>
    <t>Protiplech k otevírači</t>
  </si>
  <si>
    <t>-825867157</t>
  </si>
  <si>
    <t>61</t>
  </si>
  <si>
    <t>AD15</t>
  </si>
  <si>
    <t>Vozík posuvného křídla</t>
  </si>
  <si>
    <t>-57748687</t>
  </si>
  <si>
    <t>62</t>
  </si>
  <si>
    <t>AD16</t>
  </si>
  <si>
    <t>Protikladka vozíku</t>
  </si>
  <si>
    <t>-59504104</t>
  </si>
  <si>
    <t>63</t>
  </si>
  <si>
    <t>AD17</t>
  </si>
  <si>
    <t>Rolna vozíku</t>
  </si>
  <si>
    <t>-1870059164</t>
  </si>
  <si>
    <t>64</t>
  </si>
  <si>
    <t>AD17.1</t>
  </si>
  <si>
    <t>Skleněná bezpečnostní výplň automatických dveří (bezp. zasklení) včetně informačních a bezpečnostních polepů</t>
  </si>
  <si>
    <t>m2</t>
  </si>
  <si>
    <t>-853086820</t>
  </si>
  <si>
    <t>65</t>
  </si>
  <si>
    <t>AD17.2</t>
  </si>
  <si>
    <t>Kompletní dveřní křídlo včetně bezpečnostní výplně, rámu, lišt, profilů, kladek a úchytů automatických dveří včetně informačních a bezpečnostních polepů</t>
  </si>
  <si>
    <t>1158312965</t>
  </si>
  <si>
    <t>66</t>
  </si>
  <si>
    <t>AD20</t>
  </si>
  <si>
    <t>Vratná kladka motoru</t>
  </si>
  <si>
    <t>-501312603</t>
  </si>
  <si>
    <t>67</t>
  </si>
  <si>
    <t>AD21</t>
  </si>
  <si>
    <t>Koncový doraz</t>
  </si>
  <si>
    <t>687033035</t>
  </si>
  <si>
    <t>68</t>
  </si>
  <si>
    <t>AD24</t>
  </si>
  <si>
    <t>Boční nebo vrchní kryt / krycí lišta</t>
  </si>
  <si>
    <t>279187453</t>
  </si>
  <si>
    <t>69</t>
  </si>
  <si>
    <t>871754603</t>
  </si>
  <si>
    <t>SV</t>
  </si>
  <si>
    <t>Sekční vrata, křídlové pohony, posuvné brány</t>
  </si>
  <si>
    <t>70</t>
  </si>
  <si>
    <t>Elektrický pohon sekčních vrat</t>
  </si>
  <si>
    <t>1486221996</t>
  </si>
  <si>
    <t>71</t>
  </si>
  <si>
    <t>Elektrický pohon křídlových vrat/brány</t>
  </si>
  <si>
    <t>335349107</t>
  </si>
  <si>
    <t>72</t>
  </si>
  <si>
    <t>SV2.1</t>
  </si>
  <si>
    <t>Elektrický pohon posuvné brány</t>
  </si>
  <si>
    <t>202884578</t>
  </si>
  <si>
    <t>73</t>
  </si>
  <si>
    <t>SV3</t>
  </si>
  <si>
    <t>Řídící jednotka pohonu sekčních vrat</t>
  </si>
  <si>
    <t>472958140</t>
  </si>
  <si>
    <t>74</t>
  </si>
  <si>
    <t>SV4</t>
  </si>
  <si>
    <t>Řídící jednotka pohonu křídlových vrat/brány</t>
  </si>
  <si>
    <t>1539043911</t>
  </si>
  <si>
    <t>75</t>
  </si>
  <si>
    <t>SV4.1</t>
  </si>
  <si>
    <t>Řídící jednotka pohonu posuvné brány</t>
  </si>
  <si>
    <t>1390689378</t>
  </si>
  <si>
    <t>76</t>
  </si>
  <si>
    <t>-286402855</t>
  </si>
  <si>
    <t>77</t>
  </si>
  <si>
    <t>SV10</t>
  </si>
  <si>
    <t>177353607</t>
  </si>
  <si>
    <t>78</t>
  </si>
  <si>
    <t>SV10.1</t>
  </si>
  <si>
    <t>Řetězový odblok pohonu</t>
  </si>
  <si>
    <t>1403427762</t>
  </si>
  <si>
    <t>79</t>
  </si>
  <si>
    <t>SV5.2</t>
  </si>
  <si>
    <t>těsnění horní/boční</t>
  </si>
  <si>
    <t>-1806127113</t>
  </si>
  <si>
    <t>80</t>
  </si>
  <si>
    <t>SV5</t>
  </si>
  <si>
    <t>Těsnící gumová lišta spodní</t>
  </si>
  <si>
    <t>1326965016</t>
  </si>
  <si>
    <t>81</t>
  </si>
  <si>
    <t>SV5.1</t>
  </si>
  <si>
    <t>AL profil k těsnící liště</t>
  </si>
  <si>
    <t>1677711122</t>
  </si>
  <si>
    <t>82</t>
  </si>
  <si>
    <t>SV6</t>
  </si>
  <si>
    <t>-2035292708</t>
  </si>
  <si>
    <t>83</t>
  </si>
  <si>
    <t>SV7</t>
  </si>
  <si>
    <t>1778327891</t>
  </si>
  <si>
    <t>84</t>
  </si>
  <si>
    <t>SV8</t>
  </si>
  <si>
    <t>-1678253510</t>
  </si>
  <si>
    <t>85</t>
  </si>
  <si>
    <t>SV8.1</t>
  </si>
  <si>
    <t>Pneumatické bezpečnostní zařízení sekčních vrat (např. OSD 3-c)</t>
  </si>
  <si>
    <t>soubor</t>
  </si>
  <si>
    <t>1089834720</t>
  </si>
  <si>
    <t>86</t>
  </si>
  <si>
    <t>SV9</t>
  </si>
  <si>
    <t>-757289143</t>
  </si>
  <si>
    <t>87</t>
  </si>
  <si>
    <t>SV11</t>
  </si>
  <si>
    <t>-1560265660</t>
  </si>
  <si>
    <t>88</t>
  </si>
  <si>
    <t>SV11.1</t>
  </si>
  <si>
    <t>Bezpečnostní maják</t>
  </si>
  <si>
    <t>1937460664</t>
  </si>
  <si>
    <t>89</t>
  </si>
  <si>
    <t>SV12</t>
  </si>
  <si>
    <t>Vodící kolečko sekčních vrat</t>
  </si>
  <si>
    <t>-1926314330</t>
  </si>
  <si>
    <t>90</t>
  </si>
  <si>
    <t>SV13</t>
  </si>
  <si>
    <t>Držák kolečka sekčních vrat</t>
  </si>
  <si>
    <t>1758502954</t>
  </si>
  <si>
    <t>91</t>
  </si>
  <si>
    <t>SV14</t>
  </si>
  <si>
    <t>Držák lana sekčních vrat</t>
  </si>
  <si>
    <t>673092315</t>
  </si>
  <si>
    <t>92</t>
  </si>
  <si>
    <t>SV15</t>
  </si>
  <si>
    <t>Lano/řetěz</t>
  </si>
  <si>
    <t>1986639988</t>
  </si>
  <si>
    <t>93</t>
  </si>
  <si>
    <t>SV16</t>
  </si>
  <si>
    <t>Pant sekčních vrat</t>
  </si>
  <si>
    <t>-458173738</t>
  </si>
  <si>
    <t>94</t>
  </si>
  <si>
    <t>SV17</t>
  </si>
  <si>
    <t>Torzní pružina sekčních vrat</t>
  </si>
  <si>
    <t>-1061165785</t>
  </si>
  <si>
    <t>95</t>
  </si>
  <si>
    <t>SV18</t>
  </si>
  <si>
    <t>Řemen vodící kolejnice sekčních vrat</t>
  </si>
  <si>
    <t>-1446120004</t>
  </si>
  <si>
    <t>96</t>
  </si>
  <si>
    <t>SV19</t>
  </si>
  <si>
    <t>Montážní sada pro řemen vodící kolejnice</t>
  </si>
  <si>
    <t>-622398708</t>
  </si>
  <si>
    <t>97</t>
  </si>
  <si>
    <t>SV20</t>
  </si>
  <si>
    <t>Pojistka při prasknutí lana sekčních vrat</t>
  </si>
  <si>
    <t>1476289933</t>
  </si>
  <si>
    <t>98</t>
  </si>
  <si>
    <t>SV21</t>
  </si>
  <si>
    <t>Lankový buben sekčních vrat</t>
  </si>
  <si>
    <t>-325328788</t>
  </si>
  <si>
    <t>99</t>
  </si>
  <si>
    <t>SV22</t>
  </si>
  <si>
    <t>Lamela sekčních vrat</t>
  </si>
  <si>
    <t>523182715</t>
  </si>
  <si>
    <t>100</t>
  </si>
  <si>
    <t>SV23</t>
  </si>
  <si>
    <t>Kompletní hřídel sekčních vrat</t>
  </si>
  <si>
    <t>-622168564</t>
  </si>
  <si>
    <t>101</t>
  </si>
  <si>
    <t>SV24</t>
  </si>
  <si>
    <t>Spojka hřídele sekčních vrat</t>
  </si>
  <si>
    <t>-867450174</t>
  </si>
  <si>
    <t>102</t>
  </si>
  <si>
    <t>SV25</t>
  </si>
  <si>
    <t>Řetězová kladka sekčních vrat</t>
  </si>
  <si>
    <t>1186956047</t>
  </si>
  <si>
    <t>103</t>
  </si>
  <si>
    <t>SV26</t>
  </si>
  <si>
    <t>Vodící kolejnice sekčních vrat</t>
  </si>
  <si>
    <t>459968139</t>
  </si>
  <si>
    <t>104</t>
  </si>
  <si>
    <t>SV27</t>
  </si>
  <si>
    <t>Oblouk kolejnice sekčních vrat</t>
  </si>
  <si>
    <t>-1765390586</t>
  </si>
  <si>
    <t>105</t>
  </si>
  <si>
    <t>SV28</t>
  </si>
  <si>
    <t>Rozjezdová pružina sekčních vrat</t>
  </si>
  <si>
    <t>-694843843</t>
  </si>
  <si>
    <t>106</t>
  </si>
  <si>
    <t>SV29</t>
  </si>
  <si>
    <t>Ventilační mřížka sekčních vrat</t>
  </si>
  <si>
    <t>1401488109</t>
  </si>
  <si>
    <t>107</t>
  </si>
  <si>
    <t>SV30</t>
  </si>
  <si>
    <t>Integrované okno sekčních vrat</t>
  </si>
  <si>
    <t>1480875052</t>
  </si>
  <si>
    <t>108</t>
  </si>
  <si>
    <t>SV31</t>
  </si>
  <si>
    <t>Pant integrovaných dveří sekčních vrat</t>
  </si>
  <si>
    <t>-1505077383</t>
  </si>
  <si>
    <t>109</t>
  </si>
  <si>
    <t>SV32</t>
  </si>
  <si>
    <t>Integrované dveře sekčních vrat</t>
  </si>
  <si>
    <t>442527931</t>
  </si>
  <si>
    <t>110</t>
  </si>
  <si>
    <t>SV33</t>
  </si>
  <si>
    <t>Hřeben posuvné brány</t>
  </si>
  <si>
    <t>-161404077</t>
  </si>
  <si>
    <t>111</t>
  </si>
  <si>
    <t>SV34</t>
  </si>
  <si>
    <t>Sada kování pro posuvnou bránu do 4m</t>
  </si>
  <si>
    <t>-602586495</t>
  </si>
  <si>
    <t>112</t>
  </si>
  <si>
    <t>SV35</t>
  </si>
  <si>
    <t>Sada kování pro posuvnou bránu od 4m do 9m</t>
  </si>
  <si>
    <t>-1153120184</t>
  </si>
  <si>
    <t>113</t>
  </si>
  <si>
    <t>SV36</t>
  </si>
  <si>
    <t>Šína posuvné brány (C profil)</t>
  </si>
  <si>
    <t>1366594664</t>
  </si>
  <si>
    <t>114</t>
  </si>
  <si>
    <t>SV36.1</t>
  </si>
  <si>
    <t>Záslepka pro šínu posuvné brány</t>
  </si>
  <si>
    <t>253862784</t>
  </si>
  <si>
    <t>115</t>
  </si>
  <si>
    <t>SV37</t>
  </si>
  <si>
    <t>Držák kapsy posuvné brány</t>
  </si>
  <si>
    <t>1648739357</t>
  </si>
  <si>
    <t>116</t>
  </si>
  <si>
    <t>SV39</t>
  </si>
  <si>
    <t>Vozík posuvné brány s montážní sadou</t>
  </si>
  <si>
    <t>678860524</t>
  </si>
  <si>
    <t>117</t>
  </si>
  <si>
    <t>SV40</t>
  </si>
  <si>
    <t>Náběh s kladkou posuvné brány s montážní sadou</t>
  </si>
  <si>
    <t>-557650571</t>
  </si>
  <si>
    <t>118</t>
  </si>
  <si>
    <t>SV41</t>
  </si>
  <si>
    <t>Pant pohonu křídlové brány</t>
  </si>
  <si>
    <t>368032636</t>
  </si>
  <si>
    <t>119</t>
  </si>
  <si>
    <t>-846627879</t>
  </si>
  <si>
    <t>02</t>
  </si>
  <si>
    <t>Výjezdy, práce a zkoušky</t>
  </si>
  <si>
    <t>120</t>
  </si>
  <si>
    <t>HZS3241</t>
  </si>
  <si>
    <t>Hodinová sazba práce bez ohledu na počet pracovníků včetně dopravy a zajištění prostoru pro provedení prací</t>
  </si>
  <si>
    <t>hodina</t>
  </si>
  <si>
    <t>1255926804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</si>
  <si>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</si>
  <si>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121</t>
  </si>
  <si>
    <t>4.01</t>
  </si>
  <si>
    <t>Příplatek za havarijní výjezd do 2h od nahlášení požadavku objednatelem v pracovní době 06:00-18:00h v pracovních dnech</t>
  </si>
  <si>
    <t>případ</t>
  </si>
  <si>
    <t>-1446765951</t>
  </si>
  <si>
    <t>122</t>
  </si>
  <si>
    <t>4.02</t>
  </si>
  <si>
    <t>Příplatek za havarijní výjezd do 2h od nahlášení požadavku objednatelem mimo pracovní dobu 18:00-06:00h, o víkendech a svátcích</t>
  </si>
  <si>
    <t>-79520735</t>
  </si>
  <si>
    <t>123</t>
  </si>
  <si>
    <t>D2</t>
  </si>
  <si>
    <t>Příplatek za výškové práce - použití plošiny nebo lešení</t>
  </si>
  <si>
    <t>2034584846</t>
  </si>
  <si>
    <t>03</t>
  </si>
  <si>
    <t>Odvoz a likvidace odpadu</t>
  </si>
  <si>
    <t>124</t>
  </si>
  <si>
    <t>03.1</t>
  </si>
  <si>
    <t>t</t>
  </si>
  <si>
    <t>1567110583</t>
  </si>
  <si>
    <t>125</t>
  </si>
  <si>
    <t>99701350R</t>
  </si>
  <si>
    <t>Odvoz výzisku z železného šrotu na místo určené objednatelem do 100 km se složením</t>
  </si>
  <si>
    <t>109357418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</si>
  <si>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</si>
  <si>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SOUPIS JEDNOTKOVÝCH CEN</t>
  </si>
  <si>
    <t>Pravidelný servis, revize a údržba automatických dveří, rolovacích mříží, sekčních vrat a pohonů v obvodu OŘ PHA 2024-2026</t>
  </si>
  <si>
    <t>Poznámka k položce:_x000D_
jedná se o příplatek za mimořádný havarijní výjezd pro odstranění závady (např. nouzové otevření/zajištění zařízení).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</si>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</sst>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4" fontId="38" fillId="2" borderId="0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 wrapText="1"/>
    </xf>
    <xf numFmtId="0" fontId="36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111</xdr:row>
      <xdr:rowOff>38100</xdr:rowOff>
    </xdr:from>
    <xdr:to>
      <xdr:col>8</xdr:col>
      <xdr:colOff>1082675</xdr:colOff>
      <xdr:row>115</xdr:row>
      <xdr:rowOff>38100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62725" y="733425"/>
          <a:ext cx="768350" cy="885825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1" t="s">
        <v>14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19"/>
      <c r="AL5" s="19"/>
      <c r="AM5" s="19"/>
      <c r="AN5" s="19"/>
      <c r="AO5" s="19"/>
      <c r="AP5" s="19"/>
      <c r="AQ5" s="19"/>
      <c r="AR5" s="17"/>
      <c r="BE5" s="19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3" t="s">
        <v>17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19"/>
      <c r="AL6" s="19"/>
      <c r="AM6" s="19"/>
      <c r="AN6" s="19"/>
      <c r="AO6" s="19"/>
      <c r="AP6" s="19"/>
      <c r="AQ6" s="19"/>
      <c r="AR6" s="17"/>
      <c r="BE6" s="19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19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19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19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19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19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199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199"/>
      <c r="BS13" s="14" t="s">
        <v>6</v>
      </c>
    </row>
    <row r="14" spans="1:74" ht="12.75">
      <c r="B14" s="18"/>
      <c r="C14" s="19"/>
      <c r="D14" s="19"/>
      <c r="E14" s="204" t="s">
        <v>31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19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199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19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199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199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19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199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199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199"/>
    </row>
    <row r="23" spans="1:71" s="1" customFormat="1" ht="16.5" customHeight="1">
      <c r="B23" s="18"/>
      <c r="C23" s="19"/>
      <c r="D23" s="19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19"/>
      <c r="AP23" s="19"/>
      <c r="AQ23" s="19"/>
      <c r="AR23" s="17"/>
      <c r="BE23" s="19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199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E25" s="199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7" t="e">
        <f>ROUND(AG94,2)</f>
        <v>#REF!</v>
      </c>
      <c r="AL26" s="208"/>
      <c r="AM26" s="208"/>
      <c r="AN26" s="208"/>
      <c r="AO26" s="208"/>
      <c r="AP26" s="32"/>
      <c r="AQ26" s="32"/>
      <c r="AR26" s="35"/>
      <c r="BE26" s="199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9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9" t="s">
        <v>39</v>
      </c>
      <c r="M28" s="209"/>
      <c r="N28" s="209"/>
      <c r="O28" s="209"/>
      <c r="P28" s="209"/>
      <c r="Q28" s="32"/>
      <c r="R28" s="32"/>
      <c r="S28" s="32"/>
      <c r="T28" s="32"/>
      <c r="U28" s="32"/>
      <c r="V28" s="32"/>
      <c r="W28" s="209" t="s">
        <v>40</v>
      </c>
      <c r="X28" s="209"/>
      <c r="Y28" s="209"/>
      <c r="Z28" s="209"/>
      <c r="AA28" s="209"/>
      <c r="AB28" s="209"/>
      <c r="AC28" s="209"/>
      <c r="AD28" s="209"/>
      <c r="AE28" s="209"/>
      <c r="AF28" s="32"/>
      <c r="AG28" s="32"/>
      <c r="AH28" s="32"/>
      <c r="AI28" s="32"/>
      <c r="AJ28" s="32"/>
      <c r="AK28" s="209" t="s">
        <v>41</v>
      </c>
      <c r="AL28" s="209"/>
      <c r="AM28" s="209"/>
      <c r="AN28" s="209"/>
      <c r="AO28" s="209"/>
      <c r="AP28" s="32"/>
      <c r="AQ28" s="32"/>
      <c r="AR28" s="35"/>
      <c r="BE28" s="199"/>
    </row>
    <row r="29" spans="1:71" s="3" customFormat="1" ht="14.45" customHeight="1">
      <c r="B29" s="36"/>
      <c r="C29" s="37"/>
      <c r="D29" s="26" t="s">
        <v>42</v>
      </c>
      <c r="E29" s="37"/>
      <c r="F29" s="26" t="s">
        <v>43</v>
      </c>
      <c r="G29" s="37"/>
      <c r="H29" s="37"/>
      <c r="I29" s="37"/>
      <c r="J29" s="37"/>
      <c r="K29" s="37"/>
      <c r="L29" s="197">
        <v>0.21</v>
      </c>
      <c r="M29" s="196"/>
      <c r="N29" s="196"/>
      <c r="O29" s="196"/>
      <c r="P29" s="196"/>
      <c r="Q29" s="37"/>
      <c r="R29" s="37"/>
      <c r="S29" s="37"/>
      <c r="T29" s="37"/>
      <c r="U29" s="37"/>
      <c r="V29" s="37"/>
      <c r="W29" s="195" t="e">
        <f>ROUND(AZ94, 2)</f>
        <v>#REF!</v>
      </c>
      <c r="X29" s="196"/>
      <c r="Y29" s="196"/>
      <c r="Z29" s="196"/>
      <c r="AA29" s="196"/>
      <c r="AB29" s="196"/>
      <c r="AC29" s="196"/>
      <c r="AD29" s="196"/>
      <c r="AE29" s="196"/>
      <c r="AF29" s="37"/>
      <c r="AG29" s="37"/>
      <c r="AH29" s="37"/>
      <c r="AI29" s="37"/>
      <c r="AJ29" s="37"/>
      <c r="AK29" s="195" t="e">
        <f>ROUND(AV94, 2)</f>
        <v>#REF!</v>
      </c>
      <c r="AL29" s="196"/>
      <c r="AM29" s="196"/>
      <c r="AN29" s="196"/>
      <c r="AO29" s="196"/>
      <c r="AP29" s="37"/>
      <c r="AQ29" s="37"/>
      <c r="AR29" s="38"/>
      <c r="BE29" s="200"/>
    </row>
    <row r="30" spans="1:71" s="3" customFormat="1" ht="14.45" customHeight="1">
      <c r="B30" s="36"/>
      <c r="C30" s="37"/>
      <c r="D30" s="37"/>
      <c r="E30" s="37"/>
      <c r="F30" s="26" t="s">
        <v>44</v>
      </c>
      <c r="G30" s="37"/>
      <c r="H30" s="37"/>
      <c r="I30" s="37"/>
      <c r="J30" s="37"/>
      <c r="K30" s="37"/>
      <c r="L30" s="197">
        <v>0.12</v>
      </c>
      <c r="M30" s="196"/>
      <c r="N30" s="196"/>
      <c r="O30" s="196"/>
      <c r="P30" s="196"/>
      <c r="Q30" s="37"/>
      <c r="R30" s="37"/>
      <c r="S30" s="37"/>
      <c r="T30" s="37"/>
      <c r="U30" s="37"/>
      <c r="V30" s="37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37"/>
      <c r="AG30" s="37"/>
      <c r="AH30" s="37"/>
      <c r="AI30" s="37"/>
      <c r="AJ30" s="37"/>
      <c r="AK30" s="195">
        <f>ROUND(AW94, 2)</f>
        <v>0</v>
      </c>
      <c r="AL30" s="196"/>
      <c r="AM30" s="196"/>
      <c r="AN30" s="196"/>
      <c r="AO30" s="196"/>
      <c r="AP30" s="37"/>
      <c r="AQ30" s="37"/>
      <c r="AR30" s="38"/>
      <c r="BE30" s="200"/>
    </row>
    <row r="31" spans="1:71" s="3" customFormat="1" ht="14.45" hidden="1" customHeight="1">
      <c r="B31" s="36"/>
      <c r="C31" s="37"/>
      <c r="D31" s="37"/>
      <c r="E31" s="37"/>
      <c r="F31" s="26" t="s">
        <v>45</v>
      </c>
      <c r="G31" s="37"/>
      <c r="H31" s="37"/>
      <c r="I31" s="37"/>
      <c r="J31" s="37"/>
      <c r="K31" s="37"/>
      <c r="L31" s="197">
        <v>0.21</v>
      </c>
      <c r="M31" s="196"/>
      <c r="N31" s="196"/>
      <c r="O31" s="196"/>
      <c r="P31" s="196"/>
      <c r="Q31" s="37"/>
      <c r="R31" s="37"/>
      <c r="S31" s="37"/>
      <c r="T31" s="37"/>
      <c r="U31" s="37"/>
      <c r="V31" s="37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37"/>
      <c r="AG31" s="37"/>
      <c r="AH31" s="37"/>
      <c r="AI31" s="37"/>
      <c r="AJ31" s="37"/>
      <c r="AK31" s="195">
        <v>0</v>
      </c>
      <c r="AL31" s="196"/>
      <c r="AM31" s="196"/>
      <c r="AN31" s="196"/>
      <c r="AO31" s="196"/>
      <c r="AP31" s="37"/>
      <c r="AQ31" s="37"/>
      <c r="AR31" s="38"/>
      <c r="BE31" s="200"/>
    </row>
    <row r="32" spans="1:71" s="3" customFormat="1" ht="14.45" hidden="1" customHeight="1">
      <c r="B32" s="36"/>
      <c r="C32" s="37"/>
      <c r="D32" s="37"/>
      <c r="E32" s="37"/>
      <c r="F32" s="26" t="s">
        <v>46</v>
      </c>
      <c r="G32" s="37"/>
      <c r="H32" s="37"/>
      <c r="I32" s="37"/>
      <c r="J32" s="37"/>
      <c r="K32" s="37"/>
      <c r="L32" s="197">
        <v>0.12</v>
      </c>
      <c r="M32" s="196"/>
      <c r="N32" s="196"/>
      <c r="O32" s="196"/>
      <c r="P32" s="196"/>
      <c r="Q32" s="37"/>
      <c r="R32" s="37"/>
      <c r="S32" s="37"/>
      <c r="T32" s="37"/>
      <c r="U32" s="37"/>
      <c r="V32" s="37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37"/>
      <c r="AG32" s="37"/>
      <c r="AH32" s="37"/>
      <c r="AI32" s="37"/>
      <c r="AJ32" s="37"/>
      <c r="AK32" s="195">
        <v>0</v>
      </c>
      <c r="AL32" s="196"/>
      <c r="AM32" s="196"/>
      <c r="AN32" s="196"/>
      <c r="AO32" s="196"/>
      <c r="AP32" s="37"/>
      <c r="AQ32" s="37"/>
      <c r="AR32" s="38"/>
      <c r="BE32" s="200"/>
    </row>
    <row r="33" spans="1:57" s="3" customFormat="1" ht="14.45" hidden="1" customHeight="1">
      <c r="B33" s="36"/>
      <c r="C33" s="37"/>
      <c r="D33" s="37"/>
      <c r="E33" s="37"/>
      <c r="F33" s="26" t="s">
        <v>47</v>
      </c>
      <c r="G33" s="37"/>
      <c r="H33" s="37"/>
      <c r="I33" s="37"/>
      <c r="J33" s="37"/>
      <c r="K33" s="37"/>
      <c r="L33" s="197">
        <v>0</v>
      </c>
      <c r="M33" s="196"/>
      <c r="N33" s="196"/>
      <c r="O33" s="196"/>
      <c r="P33" s="196"/>
      <c r="Q33" s="37"/>
      <c r="R33" s="37"/>
      <c r="S33" s="37"/>
      <c r="T33" s="37"/>
      <c r="U33" s="37"/>
      <c r="V33" s="37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37"/>
      <c r="AG33" s="37"/>
      <c r="AH33" s="37"/>
      <c r="AI33" s="37"/>
      <c r="AJ33" s="37"/>
      <c r="AK33" s="195">
        <v>0</v>
      </c>
      <c r="AL33" s="196"/>
      <c r="AM33" s="196"/>
      <c r="AN33" s="196"/>
      <c r="AO33" s="196"/>
      <c r="AP33" s="37"/>
      <c r="AQ33" s="37"/>
      <c r="AR33" s="38"/>
      <c r="BE33" s="200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9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32" t="s">
        <v>50</v>
      </c>
      <c r="Y35" s="233"/>
      <c r="Z35" s="233"/>
      <c r="AA35" s="233"/>
      <c r="AB35" s="233"/>
      <c r="AC35" s="41"/>
      <c r="AD35" s="41"/>
      <c r="AE35" s="41"/>
      <c r="AF35" s="41"/>
      <c r="AG35" s="41"/>
      <c r="AH35" s="41"/>
      <c r="AI35" s="41"/>
      <c r="AJ35" s="41"/>
      <c r="AK35" s="234" t="e">
        <f>SUM(AK26:AK33)</f>
        <v>#REF!</v>
      </c>
      <c r="AL35" s="233"/>
      <c r="AM35" s="233"/>
      <c r="AN35" s="233"/>
      <c r="AO35" s="235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20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6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1" t="str">
        <f>K6</f>
        <v>Pravidelný servis, revize a údržba automatických dveří, rolovacích mříží, sekčních vrat a pohonů v obvodu OŘ PHA 2024-20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23" t="str">
        <f>IF(AN8= "","",AN8)</f>
        <v>6. 5. 2024</v>
      </c>
      <c r="AN87" s="223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32</v>
      </c>
      <c r="AJ89" s="32"/>
      <c r="AK89" s="32"/>
      <c r="AL89" s="32"/>
      <c r="AM89" s="224" t="str">
        <f>IF(E17="","",E17)</f>
        <v xml:space="preserve"> </v>
      </c>
      <c r="AN89" s="225"/>
      <c r="AO89" s="225"/>
      <c r="AP89" s="225"/>
      <c r="AQ89" s="32"/>
      <c r="AR89" s="35"/>
      <c r="AS89" s="226" t="s">
        <v>58</v>
      </c>
      <c r="AT89" s="227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30"/>
    </row>
    <row r="90" spans="1:91" s="2" customFormat="1" ht="15.2" customHeight="1">
      <c r="A90" s="30"/>
      <c r="B90" s="31"/>
      <c r="C90" s="26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35</v>
      </c>
      <c r="AJ90" s="32"/>
      <c r="AK90" s="32"/>
      <c r="AL90" s="32"/>
      <c r="AM90" s="224" t="str">
        <f>IF(E20="","",E20)</f>
        <v>L. Ulrich, DiS.</v>
      </c>
      <c r="AN90" s="225"/>
      <c r="AO90" s="225"/>
      <c r="AP90" s="225"/>
      <c r="AQ90" s="32"/>
      <c r="AR90" s="35"/>
      <c r="AS90" s="228"/>
      <c r="AT90" s="229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0"/>
      <c r="AT91" s="231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30"/>
    </row>
    <row r="92" spans="1:91" s="2" customFormat="1" ht="29.25" customHeight="1">
      <c r="A92" s="30"/>
      <c r="B92" s="31"/>
      <c r="C92" s="216" t="s">
        <v>59</v>
      </c>
      <c r="D92" s="217"/>
      <c r="E92" s="217"/>
      <c r="F92" s="217"/>
      <c r="G92" s="217"/>
      <c r="H92" s="68"/>
      <c r="I92" s="218" t="s">
        <v>60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61</v>
      </c>
      <c r="AH92" s="217"/>
      <c r="AI92" s="217"/>
      <c r="AJ92" s="217"/>
      <c r="AK92" s="217"/>
      <c r="AL92" s="217"/>
      <c r="AM92" s="217"/>
      <c r="AN92" s="218" t="s">
        <v>62</v>
      </c>
      <c r="AO92" s="217"/>
      <c r="AP92" s="220"/>
      <c r="AQ92" s="69" t="s">
        <v>63</v>
      </c>
      <c r="AR92" s="35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30"/>
    </row>
    <row r="94" spans="1:91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13" t="e">
        <f>ROUND(AG95,2)</f>
        <v>#REF!</v>
      </c>
      <c r="AH94" s="213"/>
      <c r="AI94" s="213"/>
      <c r="AJ94" s="213"/>
      <c r="AK94" s="213"/>
      <c r="AL94" s="213"/>
      <c r="AM94" s="213"/>
      <c r="AN94" s="214" t="e">
        <f>SUM(AG94,AT94)</f>
        <v>#REF!</v>
      </c>
      <c r="AO94" s="214"/>
      <c r="AP94" s="214"/>
      <c r="AQ94" s="79" t="s">
        <v>1</v>
      </c>
      <c r="AR94" s="80"/>
      <c r="AS94" s="81">
        <f>ROUND(AS95,2)</f>
        <v>0</v>
      </c>
      <c r="AT94" s="82" t="e">
        <f>ROUND(SUM(AV94:AW94),2)</f>
        <v>#REF!</v>
      </c>
      <c r="AU94" s="83" t="e">
        <f>ROUND(AU95,5)</f>
        <v>#REF!</v>
      </c>
      <c r="AV94" s="82" t="e">
        <f>ROUND(AZ94*L29,2)</f>
        <v>#REF!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 t="e">
        <f>ROUND(AZ95,2)</f>
        <v>#REF!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77</v>
      </c>
      <c r="BT94" s="85" t="s">
        <v>78</v>
      </c>
      <c r="BU94" s="86" t="s">
        <v>79</v>
      </c>
      <c r="BV94" s="85" t="s">
        <v>80</v>
      </c>
      <c r="BW94" s="85" t="s">
        <v>5</v>
      </c>
      <c r="BX94" s="85" t="s">
        <v>81</v>
      </c>
      <c r="CL94" s="85" t="s">
        <v>1</v>
      </c>
    </row>
    <row r="95" spans="1:91" s="7" customFormat="1" ht="37.5" customHeight="1">
      <c r="A95" s="87" t="s">
        <v>82</v>
      </c>
      <c r="B95" s="88"/>
      <c r="C95" s="89"/>
      <c r="D95" s="212" t="s">
        <v>14</v>
      </c>
      <c r="E95" s="212"/>
      <c r="F95" s="212"/>
      <c r="G95" s="212"/>
      <c r="H95" s="212"/>
      <c r="I95" s="90"/>
      <c r="J95" s="212" t="s">
        <v>83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 t="e">
        <f>'OR_PHA - Pravidelný servi...'!#REF!</f>
        <v>#REF!</v>
      </c>
      <c r="AH95" s="211"/>
      <c r="AI95" s="211"/>
      <c r="AJ95" s="211"/>
      <c r="AK95" s="211"/>
      <c r="AL95" s="211"/>
      <c r="AM95" s="211"/>
      <c r="AN95" s="210" t="e">
        <f>SUM(AG95,AT95)</f>
        <v>#REF!</v>
      </c>
      <c r="AO95" s="211"/>
      <c r="AP95" s="211"/>
      <c r="AQ95" s="91" t="s">
        <v>84</v>
      </c>
      <c r="AR95" s="92"/>
      <c r="AS95" s="93">
        <v>0</v>
      </c>
      <c r="AT95" s="94" t="e">
        <f>ROUND(SUM(AV95:AW95),2)</f>
        <v>#REF!</v>
      </c>
      <c r="AU95" s="95" t="e">
        <f>'OR_PHA - Pravidelný servi...'!N125</f>
        <v>#REF!</v>
      </c>
      <c r="AV95" s="94" t="e">
        <f>'OR_PHA - Pravidelný servi...'!#REF!</f>
        <v>#REF!</v>
      </c>
      <c r="AW95" s="94" t="e">
        <f>'OR_PHA - Pravidelný servi...'!#REF!</f>
        <v>#REF!</v>
      </c>
      <c r="AX95" s="94" t="e">
        <f>'OR_PHA - Pravidelný servi...'!#REF!</f>
        <v>#REF!</v>
      </c>
      <c r="AY95" s="94" t="e">
        <f>'OR_PHA - Pravidelný servi...'!#REF!</f>
        <v>#REF!</v>
      </c>
      <c r="AZ95" s="94" t="e">
        <f>'OR_PHA - Pravidelný servi...'!F33</f>
        <v>#REF!</v>
      </c>
      <c r="BA95" s="94">
        <f>'OR_PHA - Pravidelný servi...'!F34</f>
        <v>0</v>
      </c>
      <c r="BB95" s="94">
        <f>'OR_PHA - Pravidelný servi...'!F35</f>
        <v>0</v>
      </c>
      <c r="BC95" s="94">
        <f>'OR_PHA - Pravidelný servi...'!F36</f>
        <v>0</v>
      </c>
      <c r="BD95" s="96">
        <f>'OR_PHA - Pravidelný servi...'!F37</f>
        <v>0</v>
      </c>
      <c r="BT95" s="97" t="s">
        <v>85</v>
      </c>
      <c r="BV95" s="97" t="s">
        <v>80</v>
      </c>
      <c r="BW95" s="97" t="s">
        <v>86</v>
      </c>
      <c r="BX95" s="97" t="s">
        <v>5</v>
      </c>
      <c r="CL95" s="97" t="s">
        <v>1</v>
      </c>
      <c r="CM95" s="97" t="s">
        <v>87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rehih2hJtOhhvFMC67J/s0Z0RJ5XVuoBH6VOWDHD2t2IVcCrhmOeMm9rlTLQBDGuNWtW+HQTfpWuAm7Tymk17Q==" saltValue="Sa2B5gjtxjvLEAiqbm2u/VVXD54dDbM6VWKjZTSxRrob1ZgqCDYkFWRLtgkwnBX+QLiPGmkQZaG55fsJIx0EW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ý serv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K278"/>
  <sheetViews>
    <sheetView showGridLines="0" tabSelected="1" workbookViewId="0">
      <selection activeCell="F127" sqref="F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4.1640625" style="1" customWidth="1"/>
    <col min="7" max="7" width="10.5" style="1" customWidth="1"/>
    <col min="8" max="8" width="15.83203125" style="1" customWidth="1"/>
    <col min="9" max="9" width="22.33203125" style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AR2" s="14" t="s">
        <v>86</v>
      </c>
    </row>
    <row r="3" spans="1:44" s="1" customFormat="1" ht="6.95" hidden="1" customHeight="1">
      <c r="B3" s="98"/>
      <c r="C3" s="99"/>
      <c r="D3" s="99"/>
      <c r="E3" s="99"/>
      <c r="F3" s="99"/>
      <c r="G3" s="99"/>
      <c r="H3" s="99"/>
      <c r="I3" s="99"/>
      <c r="J3" s="17"/>
      <c r="AR3" s="14" t="s">
        <v>87</v>
      </c>
    </row>
    <row r="4" spans="1:44" s="1" customFormat="1" ht="24.95" hidden="1" customHeight="1">
      <c r="B4" s="17"/>
      <c r="D4" s="100" t="s">
        <v>88</v>
      </c>
      <c r="J4" s="17"/>
      <c r="K4" s="101" t="s">
        <v>10</v>
      </c>
      <c r="AR4" s="14" t="s">
        <v>4</v>
      </c>
    </row>
    <row r="5" spans="1:44" s="1" customFormat="1" ht="6.95" hidden="1" customHeight="1">
      <c r="B5" s="17"/>
      <c r="J5" s="17"/>
    </row>
    <row r="6" spans="1:44" s="1" customFormat="1" ht="12" hidden="1" customHeight="1">
      <c r="B6" s="17"/>
      <c r="D6" s="102" t="s">
        <v>16</v>
      </c>
      <c r="J6" s="17"/>
    </row>
    <row r="7" spans="1:44" s="1" customFormat="1" ht="26.25" hidden="1" customHeight="1">
      <c r="B7" s="17"/>
      <c r="E7" s="239" t="str">
        <f>'Rekapitulace stavby'!K6</f>
        <v>Pravidelný servis, revize a údržba automatických dveří, rolovacích mříží, sekčních vrat a pohonů v obvodu OŘ PHA 2024-20</v>
      </c>
      <c r="F7" s="240"/>
      <c r="G7" s="240"/>
      <c r="J7" s="17"/>
    </row>
    <row r="8" spans="1:44" s="2" customFormat="1" ht="12" hidden="1" customHeight="1">
      <c r="A8" s="30"/>
      <c r="B8" s="35"/>
      <c r="C8" s="30"/>
      <c r="D8" s="102" t="s">
        <v>89</v>
      </c>
      <c r="E8" s="30"/>
      <c r="F8" s="30"/>
      <c r="G8" s="30"/>
      <c r="H8" s="30"/>
      <c r="I8" s="30"/>
      <c r="J8" s="47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44" s="2" customFormat="1" ht="30" hidden="1" customHeight="1">
      <c r="A9" s="30"/>
      <c r="B9" s="35"/>
      <c r="C9" s="30"/>
      <c r="D9" s="30"/>
      <c r="E9" s="241" t="s">
        <v>90</v>
      </c>
      <c r="F9" s="242"/>
      <c r="G9" s="242"/>
      <c r="H9" s="30"/>
      <c r="I9" s="30"/>
      <c r="J9" s="47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44" s="2" customFormat="1" hidden="1">
      <c r="A10" s="30"/>
      <c r="B10" s="35"/>
      <c r="C10" s="30"/>
      <c r="D10" s="30"/>
      <c r="E10" s="30"/>
      <c r="F10" s="30"/>
      <c r="G10" s="30"/>
      <c r="H10" s="30"/>
      <c r="I10" s="30"/>
      <c r="J10" s="47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44" s="2" customFormat="1" ht="12" hidden="1" customHeight="1">
      <c r="A11" s="30"/>
      <c r="B11" s="35"/>
      <c r="C11" s="30"/>
      <c r="D11" s="102" t="s">
        <v>18</v>
      </c>
      <c r="E11" s="30"/>
      <c r="F11" s="103" t="s">
        <v>1</v>
      </c>
      <c r="G11" s="30"/>
      <c r="H11" s="102" t="s">
        <v>19</v>
      </c>
      <c r="I11" s="30"/>
      <c r="J11" s="47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44" s="2" customFormat="1" ht="12" hidden="1" customHeight="1">
      <c r="A12" s="30"/>
      <c r="B12" s="35"/>
      <c r="C12" s="30"/>
      <c r="D12" s="102" t="s">
        <v>20</v>
      </c>
      <c r="E12" s="30"/>
      <c r="F12" s="103" t="s">
        <v>21</v>
      </c>
      <c r="G12" s="30"/>
      <c r="H12" s="102" t="s">
        <v>22</v>
      </c>
      <c r="I12" s="30"/>
      <c r="J12" s="47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44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47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44" s="2" customFormat="1" ht="12" hidden="1" customHeight="1">
      <c r="A14" s="30"/>
      <c r="B14" s="35"/>
      <c r="C14" s="30"/>
      <c r="D14" s="102" t="s">
        <v>24</v>
      </c>
      <c r="E14" s="30"/>
      <c r="F14" s="30"/>
      <c r="G14" s="30"/>
      <c r="H14" s="102" t="s">
        <v>25</v>
      </c>
      <c r="I14" s="30"/>
      <c r="J14" s="47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44" s="2" customFormat="1" ht="18" hidden="1" customHeight="1">
      <c r="A15" s="30"/>
      <c r="B15" s="35"/>
      <c r="C15" s="30"/>
      <c r="D15" s="30"/>
      <c r="E15" s="103" t="s">
        <v>27</v>
      </c>
      <c r="F15" s="30"/>
      <c r="G15" s="30"/>
      <c r="H15" s="102" t="s">
        <v>28</v>
      </c>
      <c r="I15" s="30"/>
      <c r="J15" s="47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44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47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s="2" customFormat="1" ht="12" hidden="1" customHeight="1">
      <c r="A17" s="30"/>
      <c r="B17" s="35"/>
      <c r="C17" s="30"/>
      <c r="D17" s="102" t="s">
        <v>30</v>
      </c>
      <c r="E17" s="30"/>
      <c r="F17" s="30"/>
      <c r="G17" s="30"/>
      <c r="H17" s="102" t="s">
        <v>25</v>
      </c>
      <c r="I17" s="30"/>
      <c r="J17" s="47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s="2" customFormat="1" ht="18" hidden="1" customHeight="1">
      <c r="A18" s="30"/>
      <c r="B18" s="35"/>
      <c r="C18" s="30"/>
      <c r="D18" s="30"/>
      <c r="E18" s="243" t="str">
        <f>'Rekapitulace stavby'!E14</f>
        <v>Vyplň údaj</v>
      </c>
      <c r="F18" s="244"/>
      <c r="G18" s="244"/>
      <c r="H18" s="102" t="s">
        <v>28</v>
      </c>
      <c r="I18" s="30"/>
      <c r="J18" s="47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47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s="2" customFormat="1" ht="12" hidden="1" customHeight="1">
      <c r="A20" s="30"/>
      <c r="B20" s="35"/>
      <c r="C20" s="30"/>
      <c r="D20" s="102" t="s">
        <v>32</v>
      </c>
      <c r="E20" s="30"/>
      <c r="F20" s="30"/>
      <c r="G20" s="30"/>
      <c r="H20" s="102" t="s">
        <v>25</v>
      </c>
      <c r="I20" s="30"/>
      <c r="J20" s="47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s="2" customFormat="1" ht="18" hidden="1" customHeight="1">
      <c r="A21" s="30"/>
      <c r="B21" s="35"/>
      <c r="C21" s="30"/>
      <c r="D21" s="30"/>
      <c r="E21" s="103" t="str">
        <f>IF('Rekapitulace stavby'!E17="","",'Rekapitulace stavby'!E17)</f>
        <v xml:space="preserve"> </v>
      </c>
      <c r="F21" s="30"/>
      <c r="G21" s="30"/>
      <c r="H21" s="102" t="s">
        <v>28</v>
      </c>
      <c r="I21" s="30"/>
      <c r="J21" s="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s="2" customFormat="1" ht="12" hidden="1" customHeight="1">
      <c r="A23" s="30"/>
      <c r="B23" s="35"/>
      <c r="C23" s="30"/>
      <c r="D23" s="102" t="s">
        <v>35</v>
      </c>
      <c r="E23" s="30"/>
      <c r="F23" s="30"/>
      <c r="G23" s="30"/>
      <c r="H23" s="102" t="s">
        <v>25</v>
      </c>
      <c r="I23" s="30"/>
      <c r="J23" s="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2" customFormat="1" ht="18" hidden="1" customHeight="1">
      <c r="A24" s="30"/>
      <c r="B24" s="35"/>
      <c r="C24" s="30"/>
      <c r="D24" s="30"/>
      <c r="E24" s="103" t="s">
        <v>91</v>
      </c>
      <c r="F24" s="30"/>
      <c r="G24" s="30"/>
      <c r="H24" s="102" t="s">
        <v>28</v>
      </c>
      <c r="I24" s="30"/>
      <c r="J24" s="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47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s="2" customFormat="1" ht="12" hidden="1" customHeight="1">
      <c r="A26" s="30"/>
      <c r="B26" s="35"/>
      <c r="C26" s="30"/>
      <c r="D26" s="102" t="s">
        <v>37</v>
      </c>
      <c r="E26" s="30"/>
      <c r="F26" s="30"/>
      <c r="G26" s="30"/>
      <c r="H26" s="30"/>
      <c r="I26" s="30"/>
      <c r="J26" s="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s="8" customFormat="1" ht="16.5" hidden="1" customHeight="1">
      <c r="A27" s="104"/>
      <c r="B27" s="105"/>
      <c r="C27" s="104"/>
      <c r="D27" s="104"/>
      <c r="E27" s="245" t="s">
        <v>1</v>
      </c>
      <c r="F27" s="245"/>
      <c r="G27" s="245"/>
      <c r="H27" s="104"/>
      <c r="I27" s="104"/>
      <c r="J27" s="106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</row>
    <row r="28" spans="1:29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s="2" customFormat="1" ht="6.95" hidden="1" customHeight="1">
      <c r="A29" s="30"/>
      <c r="B29" s="35"/>
      <c r="C29" s="30"/>
      <c r="D29" s="107"/>
      <c r="E29" s="107"/>
      <c r="F29" s="107"/>
      <c r="G29" s="107"/>
      <c r="H29" s="107"/>
      <c r="I29" s="107"/>
      <c r="J29" s="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s="2" customFormat="1" ht="25.35" hidden="1" customHeight="1">
      <c r="A30" s="30"/>
      <c r="B30" s="35"/>
      <c r="C30" s="30"/>
      <c r="D30" s="108" t="s">
        <v>38</v>
      </c>
      <c r="E30" s="30"/>
      <c r="F30" s="30"/>
      <c r="G30" s="30"/>
      <c r="H30" s="30"/>
      <c r="I30" s="30"/>
      <c r="J30" s="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2" customFormat="1" ht="6.95" hidden="1" customHeight="1">
      <c r="A31" s="30"/>
      <c r="B31" s="35"/>
      <c r="C31" s="30"/>
      <c r="D31" s="107"/>
      <c r="E31" s="107"/>
      <c r="F31" s="107"/>
      <c r="G31" s="107"/>
      <c r="H31" s="107"/>
      <c r="I31" s="107"/>
      <c r="J31" s="47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2" customFormat="1" ht="14.45" hidden="1" customHeight="1">
      <c r="A32" s="30"/>
      <c r="B32" s="35"/>
      <c r="C32" s="30"/>
      <c r="D32" s="30"/>
      <c r="E32" s="30"/>
      <c r="F32" s="109" t="s">
        <v>40</v>
      </c>
      <c r="G32" s="30"/>
      <c r="H32" s="109" t="s">
        <v>39</v>
      </c>
      <c r="I32" s="30"/>
      <c r="J32" s="47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2" customFormat="1" ht="14.45" hidden="1" customHeight="1">
      <c r="A33" s="30"/>
      <c r="B33" s="35"/>
      <c r="C33" s="30"/>
      <c r="D33" s="110" t="s">
        <v>42</v>
      </c>
      <c r="E33" s="102" t="s">
        <v>43</v>
      </c>
      <c r="F33" s="111" t="e">
        <f>ROUND((SUM(BC125:BC277)),  2)</f>
        <v>#REF!</v>
      </c>
      <c r="G33" s="30"/>
      <c r="H33" s="112">
        <v>0.21</v>
      </c>
      <c r="I33" s="30"/>
      <c r="J33" s="47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s="2" customFormat="1" ht="14.45" hidden="1" customHeight="1">
      <c r="A34" s="30"/>
      <c r="B34" s="35"/>
      <c r="C34" s="30"/>
      <c r="D34" s="30"/>
      <c r="E34" s="102" t="s">
        <v>44</v>
      </c>
      <c r="F34" s="111">
        <f>ROUND((SUM(BD125:BD277)),  2)</f>
        <v>0</v>
      </c>
      <c r="G34" s="30"/>
      <c r="H34" s="112">
        <v>0.12</v>
      </c>
      <c r="I34" s="30"/>
      <c r="J34" s="47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s="2" customFormat="1" ht="14.45" hidden="1" customHeight="1">
      <c r="A35" s="30"/>
      <c r="B35" s="35"/>
      <c r="C35" s="30"/>
      <c r="D35" s="30"/>
      <c r="E35" s="102" t="s">
        <v>45</v>
      </c>
      <c r="F35" s="111">
        <f>ROUND((SUM(BE125:BE277)),  2)</f>
        <v>0</v>
      </c>
      <c r="G35" s="30"/>
      <c r="H35" s="112">
        <v>0.21</v>
      </c>
      <c r="I35" s="30"/>
      <c r="J35" s="47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s="2" customFormat="1" ht="14.45" hidden="1" customHeight="1">
      <c r="A36" s="30"/>
      <c r="B36" s="35"/>
      <c r="C36" s="30"/>
      <c r="D36" s="30"/>
      <c r="E36" s="102" t="s">
        <v>46</v>
      </c>
      <c r="F36" s="111">
        <f>ROUND((SUM(BF125:BF277)),  2)</f>
        <v>0</v>
      </c>
      <c r="G36" s="30"/>
      <c r="H36" s="112">
        <v>0.12</v>
      </c>
      <c r="I36" s="30"/>
      <c r="J36" s="47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s="2" customFormat="1" ht="14.45" hidden="1" customHeight="1">
      <c r="A37" s="30"/>
      <c r="B37" s="35"/>
      <c r="C37" s="30"/>
      <c r="D37" s="30"/>
      <c r="E37" s="102" t="s">
        <v>47</v>
      </c>
      <c r="F37" s="111">
        <f>ROUND((SUM(BG125:BG277)),  2)</f>
        <v>0</v>
      </c>
      <c r="G37" s="30"/>
      <c r="H37" s="112">
        <v>0</v>
      </c>
      <c r="I37" s="30"/>
      <c r="J37" s="47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47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s="2" customFormat="1" ht="25.35" hidden="1" customHeight="1">
      <c r="A39" s="30"/>
      <c r="B39" s="35"/>
      <c r="C39" s="113"/>
      <c r="D39" s="114" t="s">
        <v>48</v>
      </c>
      <c r="E39" s="115"/>
      <c r="F39" s="115"/>
      <c r="G39" s="116" t="s">
        <v>49</v>
      </c>
      <c r="H39" s="115"/>
      <c r="I39" s="117"/>
      <c r="J39" s="47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</row>
    <row r="40" spans="1:29" s="2" customFormat="1" ht="14.4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47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</row>
    <row r="41" spans="1:29" s="1" customFormat="1" ht="14.45" hidden="1" customHeight="1">
      <c r="B41" s="17"/>
      <c r="J41" s="17"/>
    </row>
    <row r="42" spans="1:29" s="1" customFormat="1" ht="14.45" hidden="1" customHeight="1">
      <c r="B42" s="17"/>
      <c r="J42" s="17"/>
    </row>
    <row r="43" spans="1:29" s="1" customFormat="1" ht="14.45" hidden="1" customHeight="1">
      <c r="B43" s="17"/>
      <c r="J43" s="17"/>
    </row>
    <row r="44" spans="1:29" s="1" customFormat="1" ht="14.45" hidden="1" customHeight="1">
      <c r="B44" s="17"/>
      <c r="J44" s="17"/>
    </row>
    <row r="45" spans="1:29" s="1" customFormat="1" ht="14.45" hidden="1" customHeight="1">
      <c r="B45" s="17"/>
      <c r="J45" s="17"/>
    </row>
    <row r="46" spans="1:29" s="1" customFormat="1" ht="14.45" hidden="1" customHeight="1">
      <c r="B46" s="17"/>
      <c r="J46" s="17"/>
    </row>
    <row r="47" spans="1:29" s="1" customFormat="1" ht="14.45" hidden="1" customHeight="1">
      <c r="B47" s="17"/>
      <c r="J47" s="17"/>
    </row>
    <row r="48" spans="1:29" s="1" customFormat="1" ht="14.45" hidden="1" customHeight="1">
      <c r="B48" s="17"/>
      <c r="J48" s="17"/>
    </row>
    <row r="49" spans="1:29" s="1" customFormat="1" ht="14.45" hidden="1" customHeight="1">
      <c r="B49" s="17"/>
      <c r="J49" s="17"/>
    </row>
    <row r="50" spans="1:29" s="2" customFormat="1" ht="14.45" hidden="1" customHeight="1">
      <c r="B50" s="47"/>
      <c r="D50" s="118" t="s">
        <v>51</v>
      </c>
      <c r="E50" s="119"/>
      <c r="F50" s="119"/>
      <c r="G50" s="118" t="s">
        <v>52</v>
      </c>
      <c r="H50" s="119"/>
      <c r="I50" s="119"/>
      <c r="J50" s="47"/>
    </row>
    <row r="51" spans="1:29" hidden="1">
      <c r="B51" s="17"/>
      <c r="J51" s="17"/>
    </row>
    <row r="52" spans="1:29" hidden="1">
      <c r="B52" s="17"/>
      <c r="J52" s="17"/>
    </row>
    <row r="53" spans="1:29" hidden="1">
      <c r="B53" s="17"/>
      <c r="J53" s="17"/>
    </row>
    <row r="54" spans="1:29" hidden="1">
      <c r="B54" s="17"/>
      <c r="J54" s="17"/>
    </row>
    <row r="55" spans="1:29" hidden="1">
      <c r="B55" s="17"/>
      <c r="J55" s="17"/>
    </row>
    <row r="56" spans="1:29" hidden="1">
      <c r="B56" s="17"/>
      <c r="J56" s="17"/>
    </row>
    <row r="57" spans="1:29" hidden="1">
      <c r="B57" s="17"/>
      <c r="J57" s="17"/>
    </row>
    <row r="58" spans="1:29" hidden="1">
      <c r="B58" s="17"/>
      <c r="J58" s="17"/>
    </row>
    <row r="59" spans="1:29" hidden="1">
      <c r="B59" s="17"/>
      <c r="J59" s="17"/>
    </row>
    <row r="60" spans="1:29" hidden="1">
      <c r="B60" s="17"/>
      <c r="J60" s="17"/>
    </row>
    <row r="61" spans="1:29" s="2" customFormat="1" ht="12.75" hidden="1">
      <c r="A61" s="30"/>
      <c r="B61" s="35"/>
      <c r="C61" s="30"/>
      <c r="D61" s="120" t="s">
        <v>53</v>
      </c>
      <c r="E61" s="121"/>
      <c r="F61" s="122" t="s">
        <v>54</v>
      </c>
      <c r="G61" s="120" t="s">
        <v>53</v>
      </c>
      <c r="H61" s="121"/>
      <c r="I61" s="121"/>
      <c r="J61" s="47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idden="1">
      <c r="B62" s="17"/>
      <c r="J62" s="17"/>
    </row>
    <row r="63" spans="1:29" hidden="1">
      <c r="B63" s="17"/>
      <c r="J63" s="17"/>
    </row>
    <row r="64" spans="1:29" hidden="1">
      <c r="B64" s="17"/>
      <c r="J64" s="17"/>
    </row>
    <row r="65" spans="1:29" s="2" customFormat="1" ht="12.75" hidden="1">
      <c r="A65" s="30"/>
      <c r="B65" s="35"/>
      <c r="C65" s="30"/>
      <c r="D65" s="118" t="s">
        <v>55</v>
      </c>
      <c r="E65" s="123"/>
      <c r="F65" s="123"/>
      <c r="G65" s="118" t="s">
        <v>56</v>
      </c>
      <c r="H65" s="123"/>
      <c r="I65" s="123"/>
      <c r="J65" s="47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idden="1">
      <c r="B66" s="17"/>
      <c r="J66" s="17"/>
    </row>
    <row r="67" spans="1:29" hidden="1">
      <c r="B67" s="17"/>
      <c r="J67" s="17"/>
    </row>
    <row r="68" spans="1:29" hidden="1">
      <c r="B68" s="17"/>
      <c r="J68" s="17"/>
    </row>
    <row r="69" spans="1:29" hidden="1">
      <c r="B69" s="17"/>
      <c r="J69" s="17"/>
    </row>
    <row r="70" spans="1:29" hidden="1">
      <c r="B70" s="17"/>
      <c r="J70" s="17"/>
    </row>
    <row r="71" spans="1:29" hidden="1">
      <c r="B71" s="17"/>
      <c r="J71" s="17"/>
    </row>
    <row r="72" spans="1:29" hidden="1">
      <c r="B72" s="17"/>
      <c r="J72" s="17"/>
    </row>
    <row r="73" spans="1:29" hidden="1">
      <c r="B73" s="17"/>
      <c r="J73" s="17"/>
    </row>
    <row r="74" spans="1:29" hidden="1">
      <c r="B74" s="17"/>
      <c r="J74" s="17"/>
    </row>
    <row r="75" spans="1:29" hidden="1">
      <c r="B75" s="17"/>
      <c r="J75" s="17"/>
    </row>
    <row r="76" spans="1:29" s="2" customFormat="1" ht="12.75" hidden="1">
      <c r="A76" s="30"/>
      <c r="B76" s="35"/>
      <c r="C76" s="30"/>
      <c r="D76" s="120" t="s">
        <v>53</v>
      </c>
      <c r="E76" s="121"/>
      <c r="F76" s="122" t="s">
        <v>54</v>
      </c>
      <c r="G76" s="120" t="s">
        <v>53</v>
      </c>
      <c r="H76" s="121"/>
      <c r="I76" s="121"/>
      <c r="J76" s="47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s="2" customFormat="1" ht="14.45" hidden="1" customHeight="1">
      <c r="A77" s="30"/>
      <c r="B77" s="124"/>
      <c r="C77" s="125"/>
      <c r="D77" s="125"/>
      <c r="E77" s="125"/>
      <c r="F77" s="125"/>
      <c r="G77" s="125"/>
      <c r="H77" s="125"/>
      <c r="I77" s="125"/>
      <c r="J77" s="47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idden="1"/>
    <row r="79" spans="1:29" hidden="1"/>
    <row r="80" spans="1:29" hidden="1"/>
    <row r="81" spans="1:45" s="2" customFormat="1" ht="6.95" hidden="1" customHeight="1">
      <c r="A81" s="30"/>
      <c r="B81" s="126"/>
      <c r="C81" s="127"/>
      <c r="D81" s="127"/>
      <c r="E81" s="127"/>
      <c r="F81" s="127"/>
      <c r="G81" s="127"/>
      <c r="H81" s="127"/>
      <c r="I81" s="127"/>
      <c r="J81" s="47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45" s="2" customFormat="1" ht="24.95" hidden="1" customHeight="1">
      <c r="A82" s="30"/>
      <c r="B82" s="31"/>
      <c r="C82" s="20" t="s">
        <v>92</v>
      </c>
      <c r="D82" s="32"/>
      <c r="E82" s="32"/>
      <c r="F82" s="32"/>
      <c r="G82" s="32"/>
      <c r="H82" s="32"/>
      <c r="I82" s="32"/>
      <c r="J82" s="47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45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47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45" s="2" customFormat="1" ht="12" hidden="1" customHeight="1">
      <c r="A84" s="30"/>
      <c r="B84" s="31"/>
      <c r="C84" s="26" t="s">
        <v>16</v>
      </c>
      <c r="D84" s="32"/>
      <c r="E84" s="32"/>
      <c r="F84" s="32"/>
      <c r="G84" s="32"/>
      <c r="H84" s="32"/>
      <c r="I84" s="32"/>
      <c r="J84" s="47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45" s="2" customFormat="1" ht="26.25" hidden="1" customHeight="1">
      <c r="A85" s="30"/>
      <c r="B85" s="31"/>
      <c r="C85" s="32"/>
      <c r="D85" s="32"/>
      <c r="E85" s="246" t="str">
        <f>E7</f>
        <v>Pravidelný servis, revize a údržba automatických dveří, rolovacích mříží, sekčních vrat a pohonů v obvodu OŘ PHA 2024-20</v>
      </c>
      <c r="F85" s="247"/>
      <c r="G85" s="247"/>
      <c r="H85" s="32"/>
      <c r="I85" s="32"/>
      <c r="J85" s="47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45" s="2" customFormat="1" ht="12" hidden="1" customHeight="1">
      <c r="A86" s="30"/>
      <c r="B86" s="31"/>
      <c r="C86" s="26" t="s">
        <v>89</v>
      </c>
      <c r="D86" s="32"/>
      <c r="E86" s="32"/>
      <c r="F86" s="32"/>
      <c r="G86" s="32"/>
      <c r="H86" s="32"/>
      <c r="I86" s="32"/>
      <c r="J86" s="47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45" s="2" customFormat="1" ht="30" hidden="1" customHeight="1">
      <c r="A87" s="30"/>
      <c r="B87" s="31"/>
      <c r="C87" s="32"/>
      <c r="D87" s="32"/>
      <c r="E87" s="221" t="str">
        <f>E9</f>
        <v>OR_PHA - Pravidelný servis, revize a údržba automatických dveří, rolovacích mříží, sekčních vrat a pohonů v o</v>
      </c>
      <c r="F87" s="236"/>
      <c r="G87" s="236"/>
      <c r="H87" s="32"/>
      <c r="I87" s="32"/>
      <c r="J87" s="47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45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47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45" s="2" customFormat="1" ht="12" hidden="1" customHeight="1">
      <c r="A89" s="30"/>
      <c r="B89" s="31"/>
      <c r="C89" s="26" t="s">
        <v>20</v>
      </c>
      <c r="D89" s="32"/>
      <c r="E89" s="32"/>
      <c r="F89" s="24" t="str">
        <f>F12</f>
        <v>obvod OŘ Praha</v>
      </c>
      <c r="G89" s="32"/>
      <c r="H89" s="26" t="s">
        <v>22</v>
      </c>
      <c r="I89" s="32"/>
      <c r="J89" s="47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45" s="2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47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45" s="2" customFormat="1" ht="15.2" hidden="1" customHeight="1">
      <c r="A91" s="30"/>
      <c r="B91" s="31"/>
      <c r="C91" s="26" t="s">
        <v>24</v>
      </c>
      <c r="D91" s="32"/>
      <c r="E91" s="32"/>
      <c r="F91" s="24" t="str">
        <f>E15</f>
        <v>Správa železnic, státní organizace</v>
      </c>
      <c r="G91" s="32"/>
      <c r="H91" s="26" t="s">
        <v>32</v>
      </c>
      <c r="I91" s="32"/>
      <c r="J91" s="47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45" s="2" customFormat="1" ht="15.2" hidden="1" customHeight="1">
      <c r="A92" s="30"/>
      <c r="B92" s="31"/>
      <c r="C92" s="26" t="s">
        <v>30</v>
      </c>
      <c r="D92" s="32"/>
      <c r="E92" s="32"/>
      <c r="F92" s="24" t="str">
        <f>IF(E18="","",E18)</f>
        <v>Vyplň údaj</v>
      </c>
      <c r="G92" s="32"/>
      <c r="H92" s="26" t="s">
        <v>35</v>
      </c>
      <c r="I92" s="32"/>
      <c r="J92" s="47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45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47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45" s="2" customFormat="1" ht="29.25" hidden="1" customHeight="1">
      <c r="A94" s="30"/>
      <c r="B94" s="31"/>
      <c r="C94" s="128" t="s">
        <v>93</v>
      </c>
      <c r="D94" s="129"/>
      <c r="E94" s="129"/>
      <c r="F94" s="129"/>
      <c r="G94" s="129"/>
      <c r="H94" s="129"/>
      <c r="I94" s="129"/>
      <c r="J94" s="47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45" s="2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47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45" s="2" customFormat="1" ht="22.9" hidden="1" customHeight="1">
      <c r="A96" s="30"/>
      <c r="B96" s="31"/>
      <c r="C96" s="130" t="s">
        <v>94</v>
      </c>
      <c r="D96" s="32"/>
      <c r="E96" s="32"/>
      <c r="F96" s="32"/>
      <c r="G96" s="32"/>
      <c r="H96" s="32"/>
      <c r="I96" s="32"/>
      <c r="J96" s="47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S96" s="14" t="s">
        <v>95</v>
      </c>
    </row>
    <row r="97" spans="1:29" s="9" customFormat="1" ht="24.95" hidden="1" customHeight="1">
      <c r="B97" s="131"/>
      <c r="C97" s="132"/>
      <c r="D97" s="133" t="s">
        <v>96</v>
      </c>
      <c r="E97" s="134"/>
      <c r="F97" s="134"/>
      <c r="G97" s="134"/>
      <c r="H97" s="134"/>
      <c r="I97" s="132"/>
      <c r="J97" s="135"/>
    </row>
    <row r="98" spans="1:29" s="9" customFormat="1" ht="24.95" hidden="1" customHeight="1">
      <c r="B98" s="131"/>
      <c r="C98" s="132"/>
      <c r="D98" s="133" t="s">
        <v>97</v>
      </c>
      <c r="E98" s="134"/>
      <c r="F98" s="134"/>
      <c r="G98" s="134"/>
      <c r="H98" s="134"/>
      <c r="I98" s="132"/>
      <c r="J98" s="135"/>
    </row>
    <row r="99" spans="1:29" s="9" customFormat="1" ht="24.95" hidden="1" customHeight="1">
      <c r="B99" s="131"/>
      <c r="C99" s="132"/>
      <c r="D99" s="133" t="s">
        <v>98</v>
      </c>
      <c r="E99" s="134"/>
      <c r="F99" s="134"/>
      <c r="G99" s="134"/>
      <c r="H99" s="134"/>
      <c r="I99" s="132"/>
      <c r="J99" s="135"/>
    </row>
    <row r="100" spans="1:29" s="9" customFormat="1" ht="24.95" hidden="1" customHeight="1">
      <c r="B100" s="131"/>
      <c r="C100" s="132"/>
      <c r="D100" s="133" t="s">
        <v>99</v>
      </c>
      <c r="E100" s="134"/>
      <c r="F100" s="134"/>
      <c r="G100" s="134"/>
      <c r="H100" s="134"/>
      <c r="I100" s="132"/>
      <c r="J100" s="135"/>
    </row>
    <row r="101" spans="1:29" s="10" customFormat="1" ht="19.899999999999999" hidden="1" customHeight="1">
      <c r="B101" s="136"/>
      <c r="C101" s="137"/>
      <c r="D101" s="138" t="s">
        <v>100</v>
      </c>
      <c r="E101" s="139"/>
      <c r="F101" s="139"/>
      <c r="G101" s="139"/>
      <c r="H101" s="139"/>
      <c r="I101" s="137"/>
      <c r="J101" s="140"/>
    </row>
    <row r="102" spans="1:29" s="10" customFormat="1" ht="19.899999999999999" hidden="1" customHeight="1">
      <c r="B102" s="136"/>
      <c r="C102" s="137"/>
      <c r="D102" s="138" t="s">
        <v>101</v>
      </c>
      <c r="E102" s="139"/>
      <c r="F102" s="139"/>
      <c r="G102" s="139"/>
      <c r="H102" s="139"/>
      <c r="I102" s="137"/>
      <c r="J102" s="140"/>
    </row>
    <row r="103" spans="1:29" s="10" customFormat="1" ht="19.899999999999999" hidden="1" customHeight="1">
      <c r="B103" s="136"/>
      <c r="C103" s="137"/>
      <c r="D103" s="138" t="s">
        <v>102</v>
      </c>
      <c r="E103" s="139"/>
      <c r="F103" s="139"/>
      <c r="G103" s="139"/>
      <c r="H103" s="139"/>
      <c r="I103" s="137"/>
      <c r="J103" s="140"/>
    </row>
    <row r="104" spans="1:29" s="9" customFormat="1" ht="24.95" hidden="1" customHeight="1">
      <c r="B104" s="131"/>
      <c r="C104" s="132"/>
      <c r="D104" s="133" t="s">
        <v>103</v>
      </c>
      <c r="E104" s="134"/>
      <c r="F104" s="134"/>
      <c r="G104" s="134"/>
      <c r="H104" s="134"/>
      <c r="I104" s="132"/>
      <c r="J104" s="135"/>
    </row>
    <row r="105" spans="1:29" s="9" customFormat="1" ht="24.95" hidden="1" customHeight="1">
      <c r="B105" s="131"/>
      <c r="C105" s="132"/>
      <c r="D105" s="133" t="s">
        <v>104</v>
      </c>
      <c r="E105" s="134"/>
      <c r="F105" s="134"/>
      <c r="G105" s="134"/>
      <c r="H105" s="134"/>
      <c r="I105" s="132"/>
      <c r="J105" s="135"/>
    </row>
    <row r="106" spans="1:29" s="2" customFormat="1" ht="21.75" hidden="1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47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s="2" customFormat="1" ht="6.95" hidden="1" customHeight="1">
      <c r="A107" s="30"/>
      <c r="B107" s="50"/>
      <c r="C107" s="51"/>
      <c r="D107" s="51"/>
      <c r="E107" s="51"/>
      <c r="F107" s="51"/>
      <c r="G107" s="51"/>
      <c r="H107" s="51"/>
      <c r="I107" s="51"/>
      <c r="J107" s="47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idden="1"/>
    <row r="109" spans="1:29" hidden="1"/>
    <row r="110" spans="1:29" hidden="1"/>
    <row r="111" spans="1:29" s="2" customFormat="1" ht="6.95" customHeight="1">
      <c r="A111" s="30"/>
      <c r="B111" s="52"/>
      <c r="C111" s="53"/>
      <c r="D111" s="53"/>
      <c r="E111" s="53"/>
      <c r="F111" s="53"/>
      <c r="G111" s="53"/>
      <c r="H111" s="53"/>
      <c r="I111" s="53"/>
      <c r="J111" s="47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s="2" customFormat="1" ht="24.95" customHeight="1">
      <c r="A112" s="30"/>
      <c r="B112" s="31"/>
      <c r="C112" s="20" t="s">
        <v>615</v>
      </c>
      <c r="D112" s="32"/>
      <c r="E112" s="32"/>
      <c r="F112" s="32"/>
      <c r="G112" s="32"/>
      <c r="H112" s="32"/>
      <c r="I112" s="32"/>
      <c r="J112" s="47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63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47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63" s="2" customFormat="1" ht="12" customHeight="1">
      <c r="A114" s="30"/>
      <c r="B114" s="31"/>
      <c r="C114" s="26" t="s">
        <v>16</v>
      </c>
      <c r="D114" s="32"/>
      <c r="E114" s="32"/>
      <c r="F114" s="32"/>
      <c r="G114" s="32"/>
      <c r="H114" s="32"/>
      <c r="I114" s="32"/>
      <c r="J114" s="47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63" s="2" customFormat="1" ht="26.25" customHeight="1">
      <c r="A115" s="30"/>
      <c r="B115" s="31"/>
      <c r="C115" s="32"/>
      <c r="D115" s="32"/>
      <c r="E115" s="237" t="s">
        <v>616</v>
      </c>
      <c r="F115" s="238"/>
      <c r="G115" s="238"/>
      <c r="H115" s="32"/>
      <c r="I115" s="32"/>
      <c r="J115" s="47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63" s="2" customFormat="1" ht="12" customHeight="1">
      <c r="A116" s="30"/>
      <c r="B116" s="31"/>
      <c r="C116" s="26" t="s">
        <v>89</v>
      </c>
      <c r="D116" s="32"/>
      <c r="E116" s="32"/>
      <c r="F116" s="32"/>
      <c r="G116" s="32"/>
      <c r="H116" s="32"/>
      <c r="I116" s="32"/>
      <c r="J116" s="47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63" s="2" customFormat="1" ht="30" customHeight="1">
      <c r="A117" s="30"/>
      <c r="B117" s="31"/>
      <c r="C117" s="32"/>
      <c r="D117" s="32"/>
      <c r="E117" s="221"/>
      <c r="F117" s="236"/>
      <c r="G117" s="236"/>
      <c r="H117" s="32"/>
      <c r="I117" s="32"/>
      <c r="J117" s="47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63" s="2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47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63" s="2" customFormat="1" ht="12" customHeight="1">
      <c r="A119" s="30"/>
      <c r="B119" s="31"/>
      <c r="C119" s="26" t="s">
        <v>20</v>
      </c>
      <c r="D119" s="32"/>
      <c r="E119" s="32"/>
      <c r="F119" s="24" t="str">
        <f>F12</f>
        <v>obvod OŘ Praha</v>
      </c>
      <c r="G119" s="32"/>
      <c r="H119" s="26"/>
      <c r="I119" s="32"/>
      <c r="J119" s="47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63" s="2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47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63" s="2" customFormat="1" ht="15.2" customHeight="1">
      <c r="A121" s="30"/>
      <c r="B121" s="31"/>
      <c r="C121" s="26" t="s">
        <v>24</v>
      </c>
      <c r="D121" s="32"/>
      <c r="E121" s="32"/>
      <c r="F121" s="24" t="str">
        <f>E15</f>
        <v>Správa železnic, státní organizace</v>
      </c>
      <c r="G121" s="32"/>
      <c r="H121" s="26"/>
      <c r="I121" s="32"/>
      <c r="J121" s="47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63" s="2" customFormat="1" ht="15.2" customHeight="1">
      <c r="A122" s="30"/>
      <c r="B122" s="31"/>
      <c r="C122" s="26" t="s">
        <v>30</v>
      </c>
      <c r="D122" s="32"/>
      <c r="E122" s="32"/>
      <c r="F122" s="194" t="s">
        <v>31</v>
      </c>
      <c r="G122" s="32"/>
      <c r="H122" s="26"/>
      <c r="I122" s="32"/>
      <c r="J122" s="47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63" s="2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47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spans="1:63" s="11" customFormat="1" ht="29.25" customHeight="1">
      <c r="A124" s="141"/>
      <c r="B124" s="142"/>
      <c r="C124" s="143" t="s">
        <v>105</v>
      </c>
      <c r="D124" s="144" t="s">
        <v>63</v>
      </c>
      <c r="E124" s="144" t="s">
        <v>59</v>
      </c>
      <c r="F124" s="144" t="s">
        <v>60</v>
      </c>
      <c r="G124" s="144" t="s">
        <v>106</v>
      </c>
      <c r="H124" s="144" t="s">
        <v>107</v>
      </c>
      <c r="I124" s="145" t="s">
        <v>108</v>
      </c>
      <c r="J124" s="146"/>
      <c r="K124" s="70" t="s">
        <v>1</v>
      </c>
      <c r="L124" s="71" t="s">
        <v>42</v>
      </c>
      <c r="M124" s="71" t="s">
        <v>109</v>
      </c>
      <c r="N124" s="71" t="s">
        <v>110</v>
      </c>
      <c r="O124" s="71" t="s">
        <v>111</v>
      </c>
      <c r="P124" s="71" t="s">
        <v>112</v>
      </c>
      <c r="Q124" s="71" t="s">
        <v>113</v>
      </c>
      <c r="R124" s="72" t="s">
        <v>114</v>
      </c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</row>
    <row r="125" spans="1:63" s="2" customFormat="1" ht="22.9" customHeight="1">
      <c r="A125" s="30"/>
      <c r="B125" s="31"/>
      <c r="C125" s="77"/>
      <c r="D125" s="32"/>
      <c r="E125" s="32"/>
      <c r="F125" s="32"/>
      <c r="G125" s="32"/>
      <c r="H125" s="32"/>
      <c r="I125" s="32"/>
      <c r="J125" s="35"/>
      <c r="K125" s="73"/>
      <c r="L125" s="147"/>
      <c r="M125" s="74"/>
      <c r="N125" s="148" t="e">
        <f>N126+N135+N144+N157+N266+N274</f>
        <v>#REF!</v>
      </c>
      <c r="O125" s="74"/>
      <c r="P125" s="148" t="e">
        <f>P126+P135+P144+P157+P266+P274</f>
        <v>#REF!</v>
      </c>
      <c r="Q125" s="74"/>
      <c r="R125" s="149" t="e">
        <f>R126+R135+R144+R157+R266+R274</f>
        <v>#REF!</v>
      </c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R125" s="14" t="s">
        <v>77</v>
      </c>
      <c r="AS125" s="14" t="s">
        <v>95</v>
      </c>
      <c r="BI125" s="150" t="e">
        <f>BI126+BI135+BI144+BI157+BI266+BI274</f>
        <v>#REF!</v>
      </c>
    </row>
    <row r="126" spans="1:63" s="12" customFormat="1" ht="25.9" customHeight="1">
      <c r="B126" s="151"/>
      <c r="C126" s="152"/>
      <c r="D126" s="153" t="s">
        <v>77</v>
      </c>
      <c r="E126" s="154" t="s">
        <v>115</v>
      </c>
      <c r="F126" s="154" t="s">
        <v>116</v>
      </c>
      <c r="G126" s="152"/>
      <c r="H126" s="155"/>
      <c r="I126" s="152"/>
      <c r="J126" s="156"/>
      <c r="K126" s="157"/>
      <c r="L126" s="158"/>
      <c r="M126" s="158"/>
      <c r="N126" s="159" t="e">
        <f>SUM(N127:N134)</f>
        <v>#REF!</v>
      </c>
      <c r="O126" s="158"/>
      <c r="P126" s="159" t="e">
        <f>SUM(P127:P134)</f>
        <v>#REF!</v>
      </c>
      <c r="Q126" s="158"/>
      <c r="R126" s="160" t="e">
        <f>SUM(R127:R134)</f>
        <v>#REF!</v>
      </c>
      <c r="AP126" s="161" t="s">
        <v>85</v>
      </c>
      <c r="AR126" s="162" t="s">
        <v>77</v>
      </c>
      <c r="AS126" s="162" t="s">
        <v>78</v>
      </c>
      <c r="AW126" s="161" t="s">
        <v>117</v>
      </c>
      <c r="BI126" s="163" t="e">
        <f>SUM(BI127:BI134)</f>
        <v>#REF!</v>
      </c>
    </row>
    <row r="127" spans="1:63" s="2" customFormat="1" ht="33" customHeight="1">
      <c r="A127" s="30"/>
      <c r="B127" s="31"/>
      <c r="C127" s="164" t="s">
        <v>85</v>
      </c>
      <c r="D127" s="164" t="s">
        <v>118</v>
      </c>
      <c r="E127" s="165" t="s">
        <v>119</v>
      </c>
      <c r="F127" s="166" t="s">
        <v>120</v>
      </c>
      <c r="G127" s="167" t="s">
        <v>121</v>
      </c>
      <c r="H127" s="168"/>
      <c r="I127" s="166" t="s">
        <v>618</v>
      </c>
      <c r="J127" s="35"/>
      <c r="K127" s="169" t="s">
        <v>1</v>
      </c>
      <c r="L127" s="170" t="s">
        <v>43</v>
      </c>
      <c r="M127" s="66"/>
      <c r="N127" s="171" t="e">
        <f>M127*#REF!</f>
        <v>#REF!</v>
      </c>
      <c r="O127" s="171">
        <v>0</v>
      </c>
      <c r="P127" s="171" t="e">
        <f>O127*#REF!</f>
        <v>#REF!</v>
      </c>
      <c r="Q127" s="171">
        <v>0</v>
      </c>
      <c r="R127" s="172" t="e">
        <f>Q127*#REF!</f>
        <v>#REF!</v>
      </c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P127" s="173" t="s">
        <v>122</v>
      </c>
      <c r="AR127" s="173" t="s">
        <v>118</v>
      </c>
      <c r="AS127" s="173" t="s">
        <v>85</v>
      </c>
      <c r="AW127" s="14" t="s">
        <v>117</v>
      </c>
      <c r="BC127" s="174" t="e">
        <f>IF(L127="základní",#REF!,0)</f>
        <v>#REF!</v>
      </c>
      <c r="BD127" s="174">
        <f>IF(L127="snížená",#REF!,0)</f>
        <v>0</v>
      </c>
      <c r="BE127" s="174">
        <f>IF(L127="zákl. přenesená",#REF!,0)</f>
        <v>0</v>
      </c>
      <c r="BF127" s="174">
        <f>IF(L127="sníž. přenesená",#REF!,0)</f>
        <v>0</v>
      </c>
      <c r="BG127" s="174">
        <f>IF(L127="nulová",#REF!,0)</f>
        <v>0</v>
      </c>
      <c r="BH127" s="14" t="s">
        <v>85</v>
      </c>
      <c r="BI127" s="174" t="e">
        <f>ROUND(H127*#REF!,2)</f>
        <v>#REF!</v>
      </c>
      <c r="BJ127" s="14" t="s">
        <v>122</v>
      </c>
      <c r="BK127" s="173" t="s">
        <v>123</v>
      </c>
    </row>
    <row r="128" spans="1:63" s="2" customFormat="1" ht="48.75">
      <c r="A128" s="30"/>
      <c r="B128" s="31"/>
      <c r="C128" s="32"/>
      <c r="D128" s="175" t="s">
        <v>124</v>
      </c>
      <c r="E128" s="32"/>
      <c r="F128" s="176" t="s">
        <v>125</v>
      </c>
      <c r="G128" s="32"/>
      <c r="H128" s="177"/>
      <c r="I128" s="32"/>
      <c r="J128" s="35"/>
      <c r="K128" s="178"/>
      <c r="L128" s="179"/>
      <c r="M128" s="66"/>
      <c r="N128" s="66"/>
      <c r="O128" s="66"/>
      <c r="P128" s="66"/>
      <c r="Q128" s="66"/>
      <c r="R128" s="67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R128" s="14" t="s">
        <v>124</v>
      </c>
      <c r="AS128" s="14" t="s">
        <v>85</v>
      </c>
    </row>
    <row r="129" spans="1:63" s="2" customFormat="1" ht="37.9" customHeight="1">
      <c r="A129" s="30"/>
      <c r="B129" s="31"/>
      <c r="C129" s="164" t="s">
        <v>87</v>
      </c>
      <c r="D129" s="164" t="s">
        <v>118</v>
      </c>
      <c r="E129" s="165" t="s">
        <v>126</v>
      </c>
      <c r="F129" s="166" t="s">
        <v>127</v>
      </c>
      <c r="G129" s="167" t="s">
        <v>121</v>
      </c>
      <c r="H129" s="168"/>
      <c r="I129" s="166" t="s">
        <v>618</v>
      </c>
      <c r="J129" s="35"/>
      <c r="K129" s="169" t="s">
        <v>1</v>
      </c>
      <c r="L129" s="170" t="s">
        <v>43</v>
      </c>
      <c r="M129" s="66"/>
      <c r="N129" s="171" t="e">
        <f>M129*#REF!</f>
        <v>#REF!</v>
      </c>
      <c r="O129" s="171">
        <v>0</v>
      </c>
      <c r="P129" s="171" t="e">
        <f>O129*#REF!</f>
        <v>#REF!</v>
      </c>
      <c r="Q129" s="171">
        <v>0</v>
      </c>
      <c r="R129" s="172" t="e">
        <f>Q129*#REF!</f>
        <v>#REF!</v>
      </c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P129" s="173" t="s">
        <v>122</v>
      </c>
      <c r="AR129" s="173" t="s">
        <v>118</v>
      </c>
      <c r="AS129" s="173" t="s">
        <v>85</v>
      </c>
      <c r="AW129" s="14" t="s">
        <v>117</v>
      </c>
      <c r="BC129" s="174" t="e">
        <f>IF(L129="základní",#REF!,0)</f>
        <v>#REF!</v>
      </c>
      <c r="BD129" s="174">
        <f>IF(L129="snížená",#REF!,0)</f>
        <v>0</v>
      </c>
      <c r="BE129" s="174">
        <f>IF(L129="zákl. přenesená",#REF!,0)</f>
        <v>0</v>
      </c>
      <c r="BF129" s="174">
        <f>IF(L129="sníž. přenesená",#REF!,0)</f>
        <v>0</v>
      </c>
      <c r="BG129" s="174">
        <f>IF(L129="nulová",#REF!,0)</f>
        <v>0</v>
      </c>
      <c r="BH129" s="14" t="s">
        <v>85</v>
      </c>
      <c r="BI129" s="174" t="e">
        <f>ROUND(H129*#REF!,2)</f>
        <v>#REF!</v>
      </c>
      <c r="BJ129" s="14" t="s">
        <v>122</v>
      </c>
      <c r="BK129" s="173" t="s">
        <v>128</v>
      </c>
    </row>
    <row r="130" spans="1:63" s="2" customFormat="1" ht="48.75">
      <c r="A130" s="30"/>
      <c r="B130" s="31"/>
      <c r="C130" s="32"/>
      <c r="D130" s="175" t="s">
        <v>124</v>
      </c>
      <c r="E130" s="32"/>
      <c r="F130" s="176" t="s">
        <v>125</v>
      </c>
      <c r="G130" s="32"/>
      <c r="H130" s="177"/>
      <c r="I130" s="32"/>
      <c r="J130" s="35"/>
      <c r="K130" s="178"/>
      <c r="L130" s="179"/>
      <c r="M130" s="66"/>
      <c r="N130" s="66"/>
      <c r="O130" s="66"/>
      <c r="P130" s="66"/>
      <c r="Q130" s="66"/>
      <c r="R130" s="67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R130" s="14" t="s">
        <v>124</v>
      </c>
      <c r="AS130" s="14" t="s">
        <v>85</v>
      </c>
    </row>
    <row r="131" spans="1:63" s="2" customFormat="1" ht="37.9" customHeight="1">
      <c r="A131" s="30"/>
      <c r="B131" s="31"/>
      <c r="C131" s="164" t="s">
        <v>129</v>
      </c>
      <c r="D131" s="164" t="s">
        <v>118</v>
      </c>
      <c r="E131" s="165" t="s">
        <v>130</v>
      </c>
      <c r="F131" s="166" t="s">
        <v>131</v>
      </c>
      <c r="G131" s="167" t="s">
        <v>121</v>
      </c>
      <c r="H131" s="168"/>
      <c r="I131" s="166" t="s">
        <v>618</v>
      </c>
      <c r="J131" s="35"/>
      <c r="K131" s="169" t="s">
        <v>1</v>
      </c>
      <c r="L131" s="170" t="s">
        <v>43</v>
      </c>
      <c r="M131" s="66"/>
      <c r="N131" s="171" t="e">
        <f>M131*#REF!</f>
        <v>#REF!</v>
      </c>
      <c r="O131" s="171">
        <v>0</v>
      </c>
      <c r="P131" s="171" t="e">
        <f>O131*#REF!</f>
        <v>#REF!</v>
      </c>
      <c r="Q131" s="171">
        <v>0</v>
      </c>
      <c r="R131" s="172" t="e">
        <f>Q131*#REF!</f>
        <v>#REF!</v>
      </c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P131" s="173" t="s">
        <v>122</v>
      </c>
      <c r="AR131" s="173" t="s">
        <v>118</v>
      </c>
      <c r="AS131" s="173" t="s">
        <v>85</v>
      </c>
      <c r="AW131" s="14" t="s">
        <v>117</v>
      </c>
      <c r="BC131" s="174" t="e">
        <f>IF(L131="základní",#REF!,0)</f>
        <v>#REF!</v>
      </c>
      <c r="BD131" s="174">
        <f>IF(L131="snížená",#REF!,0)</f>
        <v>0</v>
      </c>
      <c r="BE131" s="174">
        <f>IF(L131="zákl. přenesená",#REF!,0)</f>
        <v>0</v>
      </c>
      <c r="BF131" s="174">
        <f>IF(L131="sníž. přenesená",#REF!,0)</f>
        <v>0</v>
      </c>
      <c r="BG131" s="174">
        <f>IF(L131="nulová",#REF!,0)</f>
        <v>0</v>
      </c>
      <c r="BH131" s="14" t="s">
        <v>85</v>
      </c>
      <c r="BI131" s="174" t="e">
        <f>ROUND(H131*#REF!,2)</f>
        <v>#REF!</v>
      </c>
      <c r="BJ131" s="14" t="s">
        <v>122</v>
      </c>
      <c r="BK131" s="173" t="s">
        <v>132</v>
      </c>
    </row>
    <row r="132" spans="1:63" s="2" customFormat="1" ht="48.75">
      <c r="A132" s="30"/>
      <c r="B132" s="31"/>
      <c r="C132" s="32"/>
      <c r="D132" s="175" t="s">
        <v>124</v>
      </c>
      <c r="E132" s="32"/>
      <c r="F132" s="176" t="s">
        <v>125</v>
      </c>
      <c r="G132" s="32"/>
      <c r="H132" s="177"/>
      <c r="I132" s="32"/>
      <c r="J132" s="35"/>
      <c r="K132" s="178"/>
      <c r="L132" s="179"/>
      <c r="M132" s="66"/>
      <c r="N132" s="66"/>
      <c r="O132" s="66"/>
      <c r="P132" s="66"/>
      <c r="Q132" s="66"/>
      <c r="R132" s="67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R132" s="14" t="s">
        <v>124</v>
      </c>
      <c r="AS132" s="14" t="s">
        <v>85</v>
      </c>
    </row>
    <row r="133" spans="1:63" s="2" customFormat="1" ht="33" customHeight="1">
      <c r="A133" s="30"/>
      <c r="B133" s="31"/>
      <c r="C133" s="164" t="s">
        <v>122</v>
      </c>
      <c r="D133" s="164" t="s">
        <v>118</v>
      </c>
      <c r="E133" s="165" t="s">
        <v>133</v>
      </c>
      <c r="F133" s="166" t="s">
        <v>134</v>
      </c>
      <c r="G133" s="167" t="s">
        <v>121</v>
      </c>
      <c r="H133" s="168"/>
      <c r="I133" s="166" t="s">
        <v>618</v>
      </c>
      <c r="J133" s="35"/>
      <c r="K133" s="169" t="s">
        <v>1</v>
      </c>
      <c r="L133" s="170" t="s">
        <v>43</v>
      </c>
      <c r="M133" s="66"/>
      <c r="N133" s="171" t="e">
        <f>M133*#REF!</f>
        <v>#REF!</v>
      </c>
      <c r="O133" s="171">
        <v>0</v>
      </c>
      <c r="P133" s="171" t="e">
        <f>O133*#REF!</f>
        <v>#REF!</v>
      </c>
      <c r="Q133" s="171">
        <v>0</v>
      </c>
      <c r="R133" s="172" t="e">
        <f>Q133*#REF!</f>
        <v>#REF!</v>
      </c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P133" s="173" t="s">
        <v>122</v>
      </c>
      <c r="AR133" s="173" t="s">
        <v>118</v>
      </c>
      <c r="AS133" s="173" t="s">
        <v>85</v>
      </c>
      <c r="AW133" s="14" t="s">
        <v>117</v>
      </c>
      <c r="BC133" s="174" t="e">
        <f>IF(L133="základní",#REF!,0)</f>
        <v>#REF!</v>
      </c>
      <c r="BD133" s="174">
        <f>IF(L133="snížená",#REF!,0)</f>
        <v>0</v>
      </c>
      <c r="BE133" s="174">
        <f>IF(L133="zákl. přenesená",#REF!,0)</f>
        <v>0</v>
      </c>
      <c r="BF133" s="174">
        <f>IF(L133="sníž. přenesená",#REF!,0)</f>
        <v>0</v>
      </c>
      <c r="BG133" s="174">
        <f>IF(L133="nulová",#REF!,0)</f>
        <v>0</v>
      </c>
      <c r="BH133" s="14" t="s">
        <v>85</v>
      </c>
      <c r="BI133" s="174" t="e">
        <f>ROUND(H133*#REF!,2)</f>
        <v>#REF!</v>
      </c>
      <c r="BJ133" s="14" t="s">
        <v>122</v>
      </c>
      <c r="BK133" s="173" t="s">
        <v>135</v>
      </c>
    </row>
    <row r="134" spans="1:63" s="2" customFormat="1" ht="48.75">
      <c r="A134" s="30"/>
      <c r="B134" s="31"/>
      <c r="C134" s="32"/>
      <c r="D134" s="175" t="s">
        <v>124</v>
      </c>
      <c r="E134" s="32"/>
      <c r="F134" s="176" t="s">
        <v>125</v>
      </c>
      <c r="G134" s="32"/>
      <c r="H134" s="177"/>
      <c r="I134" s="32"/>
      <c r="J134" s="35"/>
      <c r="K134" s="178"/>
      <c r="L134" s="179"/>
      <c r="M134" s="66"/>
      <c r="N134" s="66"/>
      <c r="O134" s="66"/>
      <c r="P134" s="66"/>
      <c r="Q134" s="66"/>
      <c r="R134" s="67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R134" s="14" t="s">
        <v>124</v>
      </c>
      <c r="AS134" s="14" t="s">
        <v>85</v>
      </c>
    </row>
    <row r="135" spans="1:63" s="12" customFormat="1" ht="25.9" customHeight="1">
      <c r="B135" s="151"/>
      <c r="C135" s="152"/>
      <c r="D135" s="153" t="s">
        <v>77</v>
      </c>
      <c r="E135" s="154" t="s">
        <v>136</v>
      </c>
      <c r="F135" s="154" t="s">
        <v>137</v>
      </c>
      <c r="G135" s="152"/>
      <c r="H135" s="155"/>
      <c r="I135" s="152"/>
      <c r="J135" s="156"/>
      <c r="K135" s="157"/>
      <c r="L135" s="158"/>
      <c r="M135" s="158"/>
      <c r="N135" s="159" t="e">
        <f>SUM(N136:N143)</f>
        <v>#REF!</v>
      </c>
      <c r="O135" s="158"/>
      <c r="P135" s="159" t="e">
        <f>SUM(P136:P143)</f>
        <v>#REF!</v>
      </c>
      <c r="Q135" s="158"/>
      <c r="R135" s="160" t="e">
        <f>SUM(R136:R143)</f>
        <v>#REF!</v>
      </c>
      <c r="AP135" s="161" t="s">
        <v>85</v>
      </c>
      <c r="AR135" s="162" t="s">
        <v>77</v>
      </c>
      <c r="AS135" s="162" t="s">
        <v>78</v>
      </c>
      <c r="AW135" s="161" t="s">
        <v>117</v>
      </c>
      <c r="BI135" s="163" t="e">
        <f>SUM(BI136:BI143)</f>
        <v>#REF!</v>
      </c>
    </row>
    <row r="136" spans="1:63" s="2" customFormat="1" ht="24.2" customHeight="1">
      <c r="A136" s="30"/>
      <c r="B136" s="31"/>
      <c r="C136" s="164" t="s">
        <v>138</v>
      </c>
      <c r="D136" s="164" t="s">
        <v>118</v>
      </c>
      <c r="E136" s="165" t="s">
        <v>139</v>
      </c>
      <c r="F136" s="166" t="s">
        <v>140</v>
      </c>
      <c r="G136" s="167" t="s">
        <v>121</v>
      </c>
      <c r="H136" s="168"/>
      <c r="I136" s="166" t="s">
        <v>618</v>
      </c>
      <c r="J136" s="35"/>
      <c r="K136" s="169" t="s">
        <v>1</v>
      </c>
      <c r="L136" s="170" t="s">
        <v>43</v>
      </c>
      <c r="M136" s="66"/>
      <c r="N136" s="171" t="e">
        <f>M136*#REF!</f>
        <v>#REF!</v>
      </c>
      <c r="O136" s="171">
        <v>0</v>
      </c>
      <c r="P136" s="171" t="e">
        <f>O136*#REF!</f>
        <v>#REF!</v>
      </c>
      <c r="Q136" s="171">
        <v>0</v>
      </c>
      <c r="R136" s="172" t="e">
        <f>Q136*#REF!</f>
        <v>#REF!</v>
      </c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P136" s="173" t="s">
        <v>122</v>
      </c>
      <c r="AR136" s="173" t="s">
        <v>118</v>
      </c>
      <c r="AS136" s="173" t="s">
        <v>85</v>
      </c>
      <c r="AW136" s="14" t="s">
        <v>117</v>
      </c>
      <c r="BC136" s="174" t="e">
        <f>IF(L136="základní",#REF!,0)</f>
        <v>#REF!</v>
      </c>
      <c r="BD136" s="174">
        <f>IF(L136="snížená",#REF!,0)</f>
        <v>0</v>
      </c>
      <c r="BE136" s="174">
        <f>IF(L136="zákl. přenesená",#REF!,0)</f>
        <v>0</v>
      </c>
      <c r="BF136" s="174">
        <f>IF(L136="sníž. přenesená",#REF!,0)</f>
        <v>0</v>
      </c>
      <c r="BG136" s="174">
        <f>IF(L136="nulová",#REF!,0)</f>
        <v>0</v>
      </c>
      <c r="BH136" s="14" t="s">
        <v>85</v>
      </c>
      <c r="BI136" s="174" t="e">
        <f>ROUND(H136*#REF!,2)</f>
        <v>#REF!</v>
      </c>
      <c r="BJ136" s="14" t="s">
        <v>122</v>
      </c>
      <c r="BK136" s="173" t="s">
        <v>141</v>
      </c>
    </row>
    <row r="137" spans="1:63" s="2" customFormat="1" ht="39">
      <c r="A137" s="30"/>
      <c r="B137" s="31"/>
      <c r="C137" s="32"/>
      <c r="D137" s="175" t="s">
        <v>124</v>
      </c>
      <c r="E137" s="32"/>
      <c r="F137" s="176" t="s">
        <v>142</v>
      </c>
      <c r="G137" s="32"/>
      <c r="H137" s="177"/>
      <c r="I137" s="32"/>
      <c r="J137" s="35"/>
      <c r="K137" s="178"/>
      <c r="L137" s="179"/>
      <c r="M137" s="66"/>
      <c r="N137" s="66"/>
      <c r="O137" s="66"/>
      <c r="P137" s="66"/>
      <c r="Q137" s="66"/>
      <c r="R137" s="67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R137" s="14" t="s">
        <v>124</v>
      </c>
      <c r="AS137" s="14" t="s">
        <v>85</v>
      </c>
    </row>
    <row r="138" spans="1:63" s="2" customFormat="1" ht="37.9" customHeight="1">
      <c r="A138" s="30"/>
      <c r="B138" s="31"/>
      <c r="C138" s="164" t="s">
        <v>143</v>
      </c>
      <c r="D138" s="164" t="s">
        <v>118</v>
      </c>
      <c r="E138" s="165" t="s">
        <v>144</v>
      </c>
      <c r="F138" s="166" t="s">
        <v>145</v>
      </c>
      <c r="G138" s="167" t="s">
        <v>121</v>
      </c>
      <c r="H138" s="168"/>
      <c r="I138" s="166" t="s">
        <v>618</v>
      </c>
      <c r="J138" s="35"/>
      <c r="K138" s="169" t="s">
        <v>1</v>
      </c>
      <c r="L138" s="170" t="s">
        <v>43</v>
      </c>
      <c r="M138" s="66"/>
      <c r="N138" s="171" t="e">
        <f>M138*#REF!</f>
        <v>#REF!</v>
      </c>
      <c r="O138" s="171">
        <v>0</v>
      </c>
      <c r="P138" s="171" t="e">
        <f>O138*#REF!</f>
        <v>#REF!</v>
      </c>
      <c r="Q138" s="171">
        <v>0</v>
      </c>
      <c r="R138" s="172" t="e">
        <f>Q138*#REF!</f>
        <v>#REF!</v>
      </c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P138" s="173" t="s">
        <v>122</v>
      </c>
      <c r="AR138" s="173" t="s">
        <v>118</v>
      </c>
      <c r="AS138" s="173" t="s">
        <v>85</v>
      </c>
      <c r="AW138" s="14" t="s">
        <v>117</v>
      </c>
      <c r="BC138" s="174" t="e">
        <f>IF(L138="základní",#REF!,0)</f>
        <v>#REF!</v>
      </c>
      <c r="BD138" s="174">
        <f>IF(L138="snížená",#REF!,0)</f>
        <v>0</v>
      </c>
      <c r="BE138" s="174">
        <f>IF(L138="zákl. přenesená",#REF!,0)</f>
        <v>0</v>
      </c>
      <c r="BF138" s="174">
        <f>IF(L138="sníž. přenesená",#REF!,0)</f>
        <v>0</v>
      </c>
      <c r="BG138" s="174">
        <f>IF(L138="nulová",#REF!,0)</f>
        <v>0</v>
      </c>
      <c r="BH138" s="14" t="s">
        <v>85</v>
      </c>
      <c r="BI138" s="174" t="e">
        <f>ROUND(H138*#REF!,2)</f>
        <v>#REF!</v>
      </c>
      <c r="BJ138" s="14" t="s">
        <v>122</v>
      </c>
      <c r="BK138" s="173" t="s">
        <v>146</v>
      </c>
    </row>
    <row r="139" spans="1:63" s="2" customFormat="1" ht="39">
      <c r="A139" s="30"/>
      <c r="B139" s="31"/>
      <c r="C139" s="32"/>
      <c r="D139" s="175" t="s">
        <v>124</v>
      </c>
      <c r="E139" s="32"/>
      <c r="F139" s="176" t="s">
        <v>142</v>
      </c>
      <c r="G139" s="32"/>
      <c r="H139" s="177"/>
      <c r="I139" s="32"/>
      <c r="J139" s="35"/>
      <c r="K139" s="178"/>
      <c r="L139" s="179"/>
      <c r="M139" s="66"/>
      <c r="N139" s="66"/>
      <c r="O139" s="66"/>
      <c r="P139" s="66"/>
      <c r="Q139" s="66"/>
      <c r="R139" s="67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R139" s="14" t="s">
        <v>124</v>
      </c>
      <c r="AS139" s="14" t="s">
        <v>85</v>
      </c>
    </row>
    <row r="140" spans="1:63" s="2" customFormat="1" ht="37.9" customHeight="1">
      <c r="A140" s="30"/>
      <c r="B140" s="31"/>
      <c r="C140" s="164" t="s">
        <v>147</v>
      </c>
      <c r="D140" s="164" t="s">
        <v>118</v>
      </c>
      <c r="E140" s="165" t="s">
        <v>148</v>
      </c>
      <c r="F140" s="166" t="s">
        <v>149</v>
      </c>
      <c r="G140" s="167" t="s">
        <v>121</v>
      </c>
      <c r="H140" s="168"/>
      <c r="I140" s="166" t="s">
        <v>618</v>
      </c>
      <c r="J140" s="35"/>
      <c r="K140" s="169" t="s">
        <v>1</v>
      </c>
      <c r="L140" s="170" t="s">
        <v>43</v>
      </c>
      <c r="M140" s="66"/>
      <c r="N140" s="171" t="e">
        <f>M140*#REF!</f>
        <v>#REF!</v>
      </c>
      <c r="O140" s="171">
        <v>0</v>
      </c>
      <c r="P140" s="171" t="e">
        <f>O140*#REF!</f>
        <v>#REF!</v>
      </c>
      <c r="Q140" s="171">
        <v>0</v>
      </c>
      <c r="R140" s="172" t="e">
        <f>Q140*#REF!</f>
        <v>#REF!</v>
      </c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P140" s="173" t="s">
        <v>122</v>
      </c>
      <c r="AR140" s="173" t="s">
        <v>118</v>
      </c>
      <c r="AS140" s="173" t="s">
        <v>85</v>
      </c>
      <c r="AW140" s="14" t="s">
        <v>117</v>
      </c>
      <c r="BC140" s="174" t="e">
        <f>IF(L140="základní",#REF!,0)</f>
        <v>#REF!</v>
      </c>
      <c r="BD140" s="174">
        <f>IF(L140="snížená",#REF!,0)</f>
        <v>0</v>
      </c>
      <c r="BE140" s="174">
        <f>IF(L140="zákl. přenesená",#REF!,0)</f>
        <v>0</v>
      </c>
      <c r="BF140" s="174">
        <f>IF(L140="sníž. přenesená",#REF!,0)</f>
        <v>0</v>
      </c>
      <c r="BG140" s="174">
        <f>IF(L140="nulová",#REF!,0)</f>
        <v>0</v>
      </c>
      <c r="BH140" s="14" t="s">
        <v>85</v>
      </c>
      <c r="BI140" s="174" t="e">
        <f>ROUND(H140*#REF!,2)</f>
        <v>#REF!</v>
      </c>
      <c r="BJ140" s="14" t="s">
        <v>122</v>
      </c>
      <c r="BK140" s="173" t="s">
        <v>150</v>
      </c>
    </row>
    <row r="141" spans="1:63" s="2" customFormat="1" ht="39">
      <c r="A141" s="30"/>
      <c r="B141" s="31"/>
      <c r="C141" s="32"/>
      <c r="D141" s="175" t="s">
        <v>124</v>
      </c>
      <c r="E141" s="32"/>
      <c r="F141" s="176" t="s">
        <v>142</v>
      </c>
      <c r="G141" s="32"/>
      <c r="H141" s="177"/>
      <c r="I141" s="32"/>
      <c r="J141" s="35"/>
      <c r="K141" s="178"/>
      <c r="L141" s="179"/>
      <c r="M141" s="66"/>
      <c r="N141" s="66"/>
      <c r="O141" s="66"/>
      <c r="P141" s="66"/>
      <c r="Q141" s="66"/>
      <c r="R141" s="67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R141" s="14" t="s">
        <v>124</v>
      </c>
      <c r="AS141" s="14" t="s">
        <v>85</v>
      </c>
    </row>
    <row r="142" spans="1:63" s="2" customFormat="1" ht="24.2" customHeight="1">
      <c r="A142" s="30"/>
      <c r="B142" s="31"/>
      <c r="C142" s="164" t="s">
        <v>151</v>
      </c>
      <c r="D142" s="164" t="s">
        <v>118</v>
      </c>
      <c r="E142" s="165" t="s">
        <v>152</v>
      </c>
      <c r="F142" s="166" t="s">
        <v>153</v>
      </c>
      <c r="G142" s="167" t="s">
        <v>121</v>
      </c>
      <c r="H142" s="168"/>
      <c r="I142" s="166" t="s">
        <v>618</v>
      </c>
      <c r="J142" s="35"/>
      <c r="K142" s="169" t="s">
        <v>1</v>
      </c>
      <c r="L142" s="170" t="s">
        <v>43</v>
      </c>
      <c r="M142" s="66"/>
      <c r="N142" s="171" t="e">
        <f>M142*#REF!</f>
        <v>#REF!</v>
      </c>
      <c r="O142" s="171">
        <v>0</v>
      </c>
      <c r="P142" s="171" t="e">
        <f>O142*#REF!</f>
        <v>#REF!</v>
      </c>
      <c r="Q142" s="171">
        <v>0</v>
      </c>
      <c r="R142" s="172" t="e">
        <f>Q142*#REF!</f>
        <v>#REF!</v>
      </c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P142" s="173" t="s">
        <v>122</v>
      </c>
      <c r="AR142" s="173" t="s">
        <v>118</v>
      </c>
      <c r="AS142" s="173" t="s">
        <v>85</v>
      </c>
      <c r="AW142" s="14" t="s">
        <v>117</v>
      </c>
      <c r="BC142" s="174" t="e">
        <f>IF(L142="základní",#REF!,0)</f>
        <v>#REF!</v>
      </c>
      <c r="BD142" s="174">
        <f>IF(L142="snížená",#REF!,0)</f>
        <v>0</v>
      </c>
      <c r="BE142" s="174">
        <f>IF(L142="zákl. přenesená",#REF!,0)</f>
        <v>0</v>
      </c>
      <c r="BF142" s="174">
        <f>IF(L142="sníž. přenesená",#REF!,0)</f>
        <v>0</v>
      </c>
      <c r="BG142" s="174">
        <f>IF(L142="nulová",#REF!,0)</f>
        <v>0</v>
      </c>
      <c r="BH142" s="14" t="s">
        <v>85</v>
      </c>
      <c r="BI142" s="174" t="e">
        <f>ROUND(H142*#REF!,2)</f>
        <v>#REF!</v>
      </c>
      <c r="BJ142" s="14" t="s">
        <v>122</v>
      </c>
      <c r="BK142" s="173" t="s">
        <v>154</v>
      </c>
    </row>
    <row r="143" spans="1:63" s="2" customFormat="1" ht="39">
      <c r="A143" s="30"/>
      <c r="B143" s="31"/>
      <c r="C143" s="32"/>
      <c r="D143" s="175" t="s">
        <v>124</v>
      </c>
      <c r="E143" s="32"/>
      <c r="F143" s="176" t="s">
        <v>142</v>
      </c>
      <c r="G143" s="32"/>
      <c r="H143" s="177"/>
      <c r="I143" s="32"/>
      <c r="J143" s="35"/>
      <c r="K143" s="178"/>
      <c r="L143" s="179"/>
      <c r="M143" s="66"/>
      <c r="N143" s="66"/>
      <c r="O143" s="66"/>
      <c r="P143" s="66"/>
      <c r="Q143" s="66"/>
      <c r="R143" s="67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R143" s="14" t="s">
        <v>124</v>
      </c>
      <c r="AS143" s="14" t="s">
        <v>85</v>
      </c>
    </row>
    <row r="144" spans="1:63" s="12" customFormat="1" ht="25.9" customHeight="1">
      <c r="B144" s="151"/>
      <c r="C144" s="152"/>
      <c r="D144" s="153" t="s">
        <v>77</v>
      </c>
      <c r="E144" s="154" t="s">
        <v>155</v>
      </c>
      <c r="F144" s="154" t="s">
        <v>156</v>
      </c>
      <c r="G144" s="152"/>
      <c r="H144" s="155"/>
      <c r="I144" s="152"/>
      <c r="J144" s="156"/>
      <c r="K144" s="157"/>
      <c r="L144" s="158"/>
      <c r="M144" s="158"/>
      <c r="N144" s="159" t="e">
        <f>SUM(N145:N156)</f>
        <v>#REF!</v>
      </c>
      <c r="O144" s="158"/>
      <c r="P144" s="159" t="e">
        <f>SUM(P145:P156)</f>
        <v>#REF!</v>
      </c>
      <c r="Q144" s="158"/>
      <c r="R144" s="160" t="e">
        <f>SUM(R145:R156)</f>
        <v>#REF!</v>
      </c>
      <c r="AP144" s="161" t="s">
        <v>85</v>
      </c>
      <c r="AR144" s="162" t="s">
        <v>77</v>
      </c>
      <c r="AS144" s="162" t="s">
        <v>78</v>
      </c>
      <c r="AW144" s="161" t="s">
        <v>117</v>
      </c>
      <c r="BI144" s="163" t="e">
        <f>SUM(BI145:BI156)</f>
        <v>#REF!</v>
      </c>
    </row>
    <row r="145" spans="1:63" s="2" customFormat="1" ht="24.2" customHeight="1">
      <c r="A145" s="30"/>
      <c r="B145" s="31"/>
      <c r="C145" s="164" t="s">
        <v>157</v>
      </c>
      <c r="D145" s="164" t="s">
        <v>118</v>
      </c>
      <c r="E145" s="165" t="s">
        <v>158</v>
      </c>
      <c r="F145" s="166" t="s">
        <v>159</v>
      </c>
      <c r="G145" s="167" t="s">
        <v>121</v>
      </c>
      <c r="H145" s="168"/>
      <c r="I145" s="166" t="s">
        <v>618</v>
      </c>
      <c r="J145" s="35"/>
      <c r="K145" s="169" t="s">
        <v>1</v>
      </c>
      <c r="L145" s="170" t="s">
        <v>43</v>
      </c>
      <c r="M145" s="66"/>
      <c r="N145" s="171" t="e">
        <f>M145*#REF!</f>
        <v>#REF!</v>
      </c>
      <c r="O145" s="171">
        <v>0</v>
      </c>
      <c r="P145" s="171" t="e">
        <f>O145*#REF!</f>
        <v>#REF!</v>
      </c>
      <c r="Q145" s="171">
        <v>0</v>
      </c>
      <c r="R145" s="172" t="e">
        <f>Q145*#REF!</f>
        <v>#REF!</v>
      </c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P145" s="173" t="s">
        <v>122</v>
      </c>
      <c r="AR145" s="173" t="s">
        <v>118</v>
      </c>
      <c r="AS145" s="173" t="s">
        <v>85</v>
      </c>
      <c r="AW145" s="14" t="s">
        <v>117</v>
      </c>
      <c r="BC145" s="174" t="e">
        <f>IF(L145="základní",#REF!,0)</f>
        <v>#REF!</v>
      </c>
      <c r="BD145" s="174">
        <f>IF(L145="snížená",#REF!,0)</f>
        <v>0</v>
      </c>
      <c r="BE145" s="174">
        <f>IF(L145="zákl. přenesená",#REF!,0)</f>
        <v>0</v>
      </c>
      <c r="BF145" s="174">
        <f>IF(L145="sníž. přenesená",#REF!,0)</f>
        <v>0</v>
      </c>
      <c r="BG145" s="174">
        <f>IF(L145="nulová",#REF!,0)</f>
        <v>0</v>
      </c>
      <c r="BH145" s="14" t="s">
        <v>85</v>
      </c>
      <c r="BI145" s="174" t="e">
        <f>ROUND(H145*#REF!,2)</f>
        <v>#REF!</v>
      </c>
      <c r="BJ145" s="14" t="s">
        <v>122</v>
      </c>
      <c r="BK145" s="173" t="s">
        <v>160</v>
      </c>
    </row>
    <row r="146" spans="1:63" s="2" customFormat="1" ht="48.75">
      <c r="A146" s="30"/>
      <c r="B146" s="31"/>
      <c r="C146" s="32"/>
      <c r="D146" s="175" t="s">
        <v>124</v>
      </c>
      <c r="E146" s="32"/>
      <c r="F146" s="176" t="s">
        <v>125</v>
      </c>
      <c r="G146" s="32"/>
      <c r="H146" s="177"/>
      <c r="I146" s="32"/>
      <c r="J146" s="35"/>
      <c r="K146" s="178"/>
      <c r="L146" s="179"/>
      <c r="M146" s="66"/>
      <c r="N146" s="66"/>
      <c r="O146" s="66"/>
      <c r="P146" s="66"/>
      <c r="Q146" s="66"/>
      <c r="R146" s="67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R146" s="14" t="s">
        <v>124</v>
      </c>
      <c r="AS146" s="14" t="s">
        <v>85</v>
      </c>
    </row>
    <row r="147" spans="1:63" s="2" customFormat="1" ht="24.2" customHeight="1">
      <c r="A147" s="30"/>
      <c r="B147" s="31"/>
      <c r="C147" s="164" t="s">
        <v>161</v>
      </c>
      <c r="D147" s="164" t="s">
        <v>118</v>
      </c>
      <c r="E147" s="165" t="s">
        <v>162</v>
      </c>
      <c r="F147" s="166" t="s">
        <v>163</v>
      </c>
      <c r="G147" s="167" t="s">
        <v>121</v>
      </c>
      <c r="H147" s="168"/>
      <c r="I147" s="166" t="s">
        <v>618</v>
      </c>
      <c r="J147" s="35"/>
      <c r="K147" s="169" t="s">
        <v>1</v>
      </c>
      <c r="L147" s="170" t="s">
        <v>43</v>
      </c>
      <c r="M147" s="66"/>
      <c r="N147" s="171" t="e">
        <f>M147*#REF!</f>
        <v>#REF!</v>
      </c>
      <c r="O147" s="171">
        <v>0</v>
      </c>
      <c r="P147" s="171" t="e">
        <f>O147*#REF!</f>
        <v>#REF!</v>
      </c>
      <c r="Q147" s="171">
        <v>0</v>
      </c>
      <c r="R147" s="172" t="e">
        <f>Q147*#REF!</f>
        <v>#REF!</v>
      </c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P147" s="173" t="s">
        <v>122</v>
      </c>
      <c r="AR147" s="173" t="s">
        <v>118</v>
      </c>
      <c r="AS147" s="173" t="s">
        <v>85</v>
      </c>
      <c r="AW147" s="14" t="s">
        <v>117</v>
      </c>
      <c r="BC147" s="174" t="e">
        <f>IF(L147="základní",#REF!,0)</f>
        <v>#REF!</v>
      </c>
      <c r="BD147" s="174">
        <f>IF(L147="snížená",#REF!,0)</f>
        <v>0</v>
      </c>
      <c r="BE147" s="174">
        <f>IF(L147="zákl. přenesená",#REF!,0)</f>
        <v>0</v>
      </c>
      <c r="BF147" s="174">
        <f>IF(L147="sníž. přenesená",#REF!,0)</f>
        <v>0</v>
      </c>
      <c r="BG147" s="174">
        <f>IF(L147="nulová",#REF!,0)</f>
        <v>0</v>
      </c>
      <c r="BH147" s="14" t="s">
        <v>85</v>
      </c>
      <c r="BI147" s="174" t="e">
        <f>ROUND(H147*#REF!,2)</f>
        <v>#REF!</v>
      </c>
      <c r="BJ147" s="14" t="s">
        <v>122</v>
      </c>
      <c r="BK147" s="173" t="s">
        <v>164</v>
      </c>
    </row>
    <row r="148" spans="1:63" s="2" customFormat="1" ht="48.75">
      <c r="A148" s="30"/>
      <c r="B148" s="31"/>
      <c r="C148" s="32"/>
      <c r="D148" s="175" t="s">
        <v>124</v>
      </c>
      <c r="E148" s="32"/>
      <c r="F148" s="176" t="s">
        <v>125</v>
      </c>
      <c r="G148" s="32"/>
      <c r="H148" s="177"/>
      <c r="I148" s="32"/>
      <c r="J148" s="35"/>
      <c r="K148" s="178"/>
      <c r="L148" s="179"/>
      <c r="M148" s="66"/>
      <c r="N148" s="66"/>
      <c r="O148" s="66"/>
      <c r="P148" s="66"/>
      <c r="Q148" s="66"/>
      <c r="R148" s="67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R148" s="14" t="s">
        <v>124</v>
      </c>
      <c r="AS148" s="14" t="s">
        <v>85</v>
      </c>
    </row>
    <row r="149" spans="1:63" s="2" customFormat="1" ht="37.9" customHeight="1">
      <c r="A149" s="30"/>
      <c r="B149" s="31"/>
      <c r="C149" s="164" t="s">
        <v>165</v>
      </c>
      <c r="D149" s="164" t="s">
        <v>118</v>
      </c>
      <c r="E149" s="165" t="s">
        <v>166</v>
      </c>
      <c r="F149" s="166" t="s">
        <v>167</v>
      </c>
      <c r="G149" s="167" t="s">
        <v>121</v>
      </c>
      <c r="H149" s="168"/>
      <c r="I149" s="166" t="s">
        <v>618</v>
      </c>
      <c r="J149" s="35"/>
      <c r="K149" s="169" t="s">
        <v>1</v>
      </c>
      <c r="L149" s="170" t="s">
        <v>43</v>
      </c>
      <c r="M149" s="66"/>
      <c r="N149" s="171" t="e">
        <f>M149*#REF!</f>
        <v>#REF!</v>
      </c>
      <c r="O149" s="171">
        <v>0</v>
      </c>
      <c r="P149" s="171" t="e">
        <f>O149*#REF!</f>
        <v>#REF!</v>
      </c>
      <c r="Q149" s="171">
        <v>0</v>
      </c>
      <c r="R149" s="172" t="e">
        <f>Q149*#REF!</f>
        <v>#REF!</v>
      </c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P149" s="173" t="s">
        <v>122</v>
      </c>
      <c r="AR149" s="173" t="s">
        <v>118</v>
      </c>
      <c r="AS149" s="173" t="s">
        <v>85</v>
      </c>
      <c r="AW149" s="14" t="s">
        <v>117</v>
      </c>
      <c r="BC149" s="174" t="e">
        <f>IF(L149="základní",#REF!,0)</f>
        <v>#REF!</v>
      </c>
      <c r="BD149" s="174">
        <f>IF(L149="snížená",#REF!,0)</f>
        <v>0</v>
      </c>
      <c r="BE149" s="174">
        <f>IF(L149="zákl. přenesená",#REF!,0)</f>
        <v>0</v>
      </c>
      <c r="BF149" s="174">
        <f>IF(L149="sníž. přenesená",#REF!,0)</f>
        <v>0</v>
      </c>
      <c r="BG149" s="174">
        <f>IF(L149="nulová",#REF!,0)</f>
        <v>0</v>
      </c>
      <c r="BH149" s="14" t="s">
        <v>85</v>
      </c>
      <c r="BI149" s="174" t="e">
        <f>ROUND(H149*#REF!,2)</f>
        <v>#REF!</v>
      </c>
      <c r="BJ149" s="14" t="s">
        <v>122</v>
      </c>
      <c r="BK149" s="173" t="s">
        <v>168</v>
      </c>
    </row>
    <row r="150" spans="1:63" s="2" customFormat="1" ht="48.75">
      <c r="A150" s="30"/>
      <c r="B150" s="31"/>
      <c r="C150" s="32"/>
      <c r="D150" s="175" t="s">
        <v>124</v>
      </c>
      <c r="E150" s="32"/>
      <c r="F150" s="176" t="s">
        <v>125</v>
      </c>
      <c r="G150" s="32"/>
      <c r="H150" s="177"/>
      <c r="I150" s="32"/>
      <c r="J150" s="35"/>
      <c r="K150" s="178"/>
      <c r="L150" s="179"/>
      <c r="M150" s="66"/>
      <c r="N150" s="66"/>
      <c r="O150" s="66"/>
      <c r="P150" s="66"/>
      <c r="Q150" s="66"/>
      <c r="R150" s="67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R150" s="14" t="s">
        <v>124</v>
      </c>
      <c r="AS150" s="14" t="s">
        <v>85</v>
      </c>
    </row>
    <row r="151" spans="1:63" s="2" customFormat="1" ht="37.9" customHeight="1">
      <c r="A151" s="30"/>
      <c r="B151" s="31"/>
      <c r="C151" s="164" t="s">
        <v>8</v>
      </c>
      <c r="D151" s="164" t="s">
        <v>118</v>
      </c>
      <c r="E151" s="165" t="s">
        <v>169</v>
      </c>
      <c r="F151" s="166" t="s">
        <v>170</v>
      </c>
      <c r="G151" s="167" t="s">
        <v>121</v>
      </c>
      <c r="H151" s="168"/>
      <c r="I151" s="166" t="s">
        <v>618</v>
      </c>
      <c r="J151" s="35"/>
      <c r="K151" s="169" t="s">
        <v>1</v>
      </c>
      <c r="L151" s="170" t="s">
        <v>43</v>
      </c>
      <c r="M151" s="66"/>
      <c r="N151" s="171" t="e">
        <f>M151*#REF!</f>
        <v>#REF!</v>
      </c>
      <c r="O151" s="171">
        <v>0</v>
      </c>
      <c r="P151" s="171" t="e">
        <f>O151*#REF!</f>
        <v>#REF!</v>
      </c>
      <c r="Q151" s="171">
        <v>0</v>
      </c>
      <c r="R151" s="172" t="e">
        <f>Q151*#REF!</f>
        <v>#REF!</v>
      </c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P151" s="173" t="s">
        <v>122</v>
      </c>
      <c r="AR151" s="173" t="s">
        <v>118</v>
      </c>
      <c r="AS151" s="173" t="s">
        <v>85</v>
      </c>
      <c r="AW151" s="14" t="s">
        <v>117</v>
      </c>
      <c r="BC151" s="174" t="e">
        <f>IF(L151="základní",#REF!,0)</f>
        <v>#REF!</v>
      </c>
      <c r="BD151" s="174">
        <f>IF(L151="snížená",#REF!,0)</f>
        <v>0</v>
      </c>
      <c r="BE151" s="174">
        <f>IF(L151="zákl. přenesená",#REF!,0)</f>
        <v>0</v>
      </c>
      <c r="BF151" s="174">
        <f>IF(L151="sníž. přenesená",#REF!,0)</f>
        <v>0</v>
      </c>
      <c r="BG151" s="174">
        <f>IF(L151="nulová",#REF!,0)</f>
        <v>0</v>
      </c>
      <c r="BH151" s="14" t="s">
        <v>85</v>
      </c>
      <c r="BI151" s="174" t="e">
        <f>ROUND(H151*#REF!,2)</f>
        <v>#REF!</v>
      </c>
      <c r="BJ151" s="14" t="s">
        <v>122</v>
      </c>
      <c r="BK151" s="173" t="s">
        <v>171</v>
      </c>
    </row>
    <row r="152" spans="1:63" s="2" customFormat="1" ht="48.75">
      <c r="A152" s="30"/>
      <c r="B152" s="31"/>
      <c r="C152" s="32"/>
      <c r="D152" s="175" t="s">
        <v>124</v>
      </c>
      <c r="E152" s="32"/>
      <c r="F152" s="176" t="s">
        <v>125</v>
      </c>
      <c r="G152" s="32"/>
      <c r="H152" s="177"/>
      <c r="I152" s="32"/>
      <c r="J152" s="35"/>
      <c r="K152" s="178"/>
      <c r="L152" s="179"/>
      <c r="M152" s="66"/>
      <c r="N152" s="66"/>
      <c r="O152" s="66"/>
      <c r="P152" s="66"/>
      <c r="Q152" s="66"/>
      <c r="R152" s="67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R152" s="14" t="s">
        <v>124</v>
      </c>
      <c r="AS152" s="14" t="s">
        <v>85</v>
      </c>
    </row>
    <row r="153" spans="1:63" s="2" customFormat="1" ht="37.9" customHeight="1">
      <c r="A153" s="30"/>
      <c r="B153" s="31"/>
      <c r="C153" s="164" t="s">
        <v>172</v>
      </c>
      <c r="D153" s="164" t="s">
        <v>118</v>
      </c>
      <c r="E153" s="165" t="s">
        <v>173</v>
      </c>
      <c r="F153" s="166" t="s">
        <v>174</v>
      </c>
      <c r="G153" s="167" t="s">
        <v>121</v>
      </c>
      <c r="H153" s="168"/>
      <c r="I153" s="166" t="s">
        <v>618</v>
      </c>
      <c r="J153" s="35"/>
      <c r="K153" s="169" t="s">
        <v>1</v>
      </c>
      <c r="L153" s="170" t="s">
        <v>43</v>
      </c>
      <c r="M153" s="66"/>
      <c r="N153" s="171" t="e">
        <f>M153*#REF!</f>
        <v>#REF!</v>
      </c>
      <c r="O153" s="171">
        <v>0</v>
      </c>
      <c r="P153" s="171" t="e">
        <f>O153*#REF!</f>
        <v>#REF!</v>
      </c>
      <c r="Q153" s="171">
        <v>0</v>
      </c>
      <c r="R153" s="172" t="e">
        <f>Q153*#REF!</f>
        <v>#REF!</v>
      </c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P153" s="173" t="s">
        <v>122</v>
      </c>
      <c r="AR153" s="173" t="s">
        <v>118</v>
      </c>
      <c r="AS153" s="173" t="s">
        <v>85</v>
      </c>
      <c r="AW153" s="14" t="s">
        <v>117</v>
      </c>
      <c r="BC153" s="174" t="e">
        <f>IF(L153="základní",#REF!,0)</f>
        <v>#REF!</v>
      </c>
      <c r="BD153" s="174">
        <f>IF(L153="snížená",#REF!,0)</f>
        <v>0</v>
      </c>
      <c r="BE153" s="174">
        <f>IF(L153="zákl. přenesená",#REF!,0)</f>
        <v>0</v>
      </c>
      <c r="BF153" s="174">
        <f>IF(L153="sníž. přenesená",#REF!,0)</f>
        <v>0</v>
      </c>
      <c r="BG153" s="174">
        <f>IF(L153="nulová",#REF!,0)</f>
        <v>0</v>
      </c>
      <c r="BH153" s="14" t="s">
        <v>85</v>
      </c>
      <c r="BI153" s="174" t="e">
        <f>ROUND(H153*#REF!,2)</f>
        <v>#REF!</v>
      </c>
      <c r="BJ153" s="14" t="s">
        <v>122</v>
      </c>
      <c r="BK153" s="173" t="s">
        <v>175</v>
      </c>
    </row>
    <row r="154" spans="1:63" s="2" customFormat="1" ht="48.75">
      <c r="A154" s="30"/>
      <c r="B154" s="31"/>
      <c r="C154" s="32"/>
      <c r="D154" s="175" t="s">
        <v>124</v>
      </c>
      <c r="E154" s="32"/>
      <c r="F154" s="176" t="s">
        <v>125</v>
      </c>
      <c r="G154" s="32"/>
      <c r="H154" s="177"/>
      <c r="I154" s="32"/>
      <c r="J154" s="35"/>
      <c r="K154" s="178"/>
      <c r="L154" s="179"/>
      <c r="M154" s="66"/>
      <c r="N154" s="66"/>
      <c r="O154" s="66"/>
      <c r="P154" s="66"/>
      <c r="Q154" s="66"/>
      <c r="R154" s="67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R154" s="14" t="s">
        <v>124</v>
      </c>
      <c r="AS154" s="14" t="s">
        <v>85</v>
      </c>
    </row>
    <row r="155" spans="1:63" s="2" customFormat="1" ht="37.9" customHeight="1">
      <c r="A155" s="30"/>
      <c r="B155" s="31"/>
      <c r="C155" s="164" t="s">
        <v>176</v>
      </c>
      <c r="D155" s="164" t="s">
        <v>118</v>
      </c>
      <c r="E155" s="165" t="s">
        <v>177</v>
      </c>
      <c r="F155" s="166" t="s">
        <v>178</v>
      </c>
      <c r="G155" s="167" t="s">
        <v>121</v>
      </c>
      <c r="H155" s="168"/>
      <c r="I155" s="166" t="s">
        <v>618</v>
      </c>
      <c r="J155" s="35"/>
      <c r="K155" s="169" t="s">
        <v>1</v>
      </c>
      <c r="L155" s="170" t="s">
        <v>43</v>
      </c>
      <c r="M155" s="66"/>
      <c r="N155" s="171" t="e">
        <f>M155*#REF!</f>
        <v>#REF!</v>
      </c>
      <c r="O155" s="171">
        <v>0</v>
      </c>
      <c r="P155" s="171" t="e">
        <f>O155*#REF!</f>
        <v>#REF!</v>
      </c>
      <c r="Q155" s="171">
        <v>0</v>
      </c>
      <c r="R155" s="172" t="e">
        <f>Q155*#REF!</f>
        <v>#REF!</v>
      </c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P155" s="173" t="s">
        <v>122</v>
      </c>
      <c r="AR155" s="173" t="s">
        <v>118</v>
      </c>
      <c r="AS155" s="173" t="s">
        <v>85</v>
      </c>
      <c r="AW155" s="14" t="s">
        <v>117</v>
      </c>
      <c r="BC155" s="174" t="e">
        <f>IF(L155="základní",#REF!,0)</f>
        <v>#REF!</v>
      </c>
      <c r="BD155" s="174">
        <f>IF(L155="snížená",#REF!,0)</f>
        <v>0</v>
      </c>
      <c r="BE155" s="174">
        <f>IF(L155="zákl. přenesená",#REF!,0)</f>
        <v>0</v>
      </c>
      <c r="BF155" s="174">
        <f>IF(L155="sníž. přenesená",#REF!,0)</f>
        <v>0</v>
      </c>
      <c r="BG155" s="174">
        <f>IF(L155="nulová",#REF!,0)</f>
        <v>0</v>
      </c>
      <c r="BH155" s="14" t="s">
        <v>85</v>
      </c>
      <c r="BI155" s="174" t="e">
        <f>ROUND(H155*#REF!,2)</f>
        <v>#REF!</v>
      </c>
      <c r="BJ155" s="14" t="s">
        <v>122</v>
      </c>
      <c r="BK155" s="173" t="s">
        <v>179</v>
      </c>
    </row>
    <row r="156" spans="1:63" s="2" customFormat="1" ht="48.75">
      <c r="A156" s="30"/>
      <c r="B156" s="31"/>
      <c r="C156" s="32"/>
      <c r="D156" s="175" t="s">
        <v>124</v>
      </c>
      <c r="E156" s="32"/>
      <c r="F156" s="176" t="s">
        <v>125</v>
      </c>
      <c r="G156" s="32"/>
      <c r="H156" s="177"/>
      <c r="I156" s="32"/>
      <c r="J156" s="35"/>
      <c r="K156" s="178"/>
      <c r="L156" s="179"/>
      <c r="M156" s="66"/>
      <c r="N156" s="66"/>
      <c r="O156" s="66"/>
      <c r="P156" s="66"/>
      <c r="Q156" s="66"/>
      <c r="R156" s="67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R156" s="14" t="s">
        <v>124</v>
      </c>
      <c r="AS156" s="14" t="s">
        <v>85</v>
      </c>
    </row>
    <row r="157" spans="1:63" s="12" customFormat="1" ht="25.9" customHeight="1">
      <c r="B157" s="151"/>
      <c r="C157" s="152"/>
      <c r="D157" s="153" t="s">
        <v>77</v>
      </c>
      <c r="E157" s="154" t="s">
        <v>180</v>
      </c>
      <c r="F157" s="154" t="s">
        <v>181</v>
      </c>
      <c r="G157" s="152"/>
      <c r="H157" s="155"/>
      <c r="I157" s="152"/>
      <c r="J157" s="156"/>
      <c r="K157" s="157"/>
      <c r="L157" s="158"/>
      <c r="M157" s="158"/>
      <c r="N157" s="159" t="e">
        <f>N158+N185+N215</f>
        <v>#REF!</v>
      </c>
      <c r="O157" s="158"/>
      <c r="P157" s="159" t="e">
        <f>P158+P185+P215</f>
        <v>#REF!</v>
      </c>
      <c r="Q157" s="158"/>
      <c r="R157" s="160" t="e">
        <f>R158+R185+R215</f>
        <v>#REF!</v>
      </c>
      <c r="AP157" s="161" t="s">
        <v>85</v>
      </c>
      <c r="AR157" s="162" t="s">
        <v>77</v>
      </c>
      <c r="AS157" s="162" t="s">
        <v>78</v>
      </c>
      <c r="AW157" s="161" t="s">
        <v>117</v>
      </c>
      <c r="BI157" s="163" t="e">
        <f>BI158+BI185+BI215</f>
        <v>#REF!</v>
      </c>
    </row>
    <row r="158" spans="1:63" s="12" customFormat="1" ht="22.9" customHeight="1">
      <c r="B158" s="151"/>
      <c r="C158" s="152"/>
      <c r="D158" s="153" t="s">
        <v>77</v>
      </c>
      <c r="E158" s="180" t="s">
        <v>182</v>
      </c>
      <c r="F158" s="180" t="s">
        <v>183</v>
      </c>
      <c r="G158" s="152"/>
      <c r="H158" s="155"/>
      <c r="I158" s="152"/>
      <c r="J158" s="156"/>
      <c r="K158" s="157"/>
      <c r="L158" s="158"/>
      <c r="M158" s="158"/>
      <c r="N158" s="159" t="e">
        <f>SUM(N159:N184)</f>
        <v>#REF!</v>
      </c>
      <c r="O158" s="158"/>
      <c r="P158" s="159" t="e">
        <f>SUM(P159:P184)</f>
        <v>#REF!</v>
      </c>
      <c r="Q158" s="158"/>
      <c r="R158" s="160" t="e">
        <f>SUM(R159:R184)</f>
        <v>#REF!</v>
      </c>
      <c r="AP158" s="161" t="s">
        <v>85</v>
      </c>
      <c r="AR158" s="162" t="s">
        <v>77</v>
      </c>
      <c r="AS158" s="162" t="s">
        <v>85</v>
      </c>
      <c r="AW158" s="161" t="s">
        <v>117</v>
      </c>
      <c r="BI158" s="163" t="e">
        <f>SUM(BI159:BI184)</f>
        <v>#REF!</v>
      </c>
    </row>
    <row r="159" spans="1:63" s="2" customFormat="1" ht="16.5" customHeight="1">
      <c r="A159" s="30"/>
      <c r="B159" s="31"/>
      <c r="C159" s="181" t="s">
        <v>184</v>
      </c>
      <c r="D159" s="181" t="s">
        <v>185</v>
      </c>
      <c r="E159" s="182" t="s">
        <v>186</v>
      </c>
      <c r="F159" s="183" t="s">
        <v>187</v>
      </c>
      <c r="G159" s="184" t="s">
        <v>121</v>
      </c>
      <c r="H159" s="185"/>
      <c r="I159" s="183" t="s">
        <v>618</v>
      </c>
      <c r="J159" s="186"/>
      <c r="K159" s="187" t="s">
        <v>1</v>
      </c>
      <c r="L159" s="188" t="s">
        <v>43</v>
      </c>
      <c r="M159" s="66"/>
      <c r="N159" s="171" t="e">
        <f>M159*#REF!</f>
        <v>#REF!</v>
      </c>
      <c r="O159" s="171">
        <v>0</v>
      </c>
      <c r="P159" s="171" t="e">
        <f>O159*#REF!</f>
        <v>#REF!</v>
      </c>
      <c r="Q159" s="171">
        <v>0</v>
      </c>
      <c r="R159" s="172" t="e">
        <f>Q159*#REF!</f>
        <v>#REF!</v>
      </c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P159" s="173" t="s">
        <v>151</v>
      </c>
      <c r="AR159" s="173" t="s">
        <v>185</v>
      </c>
      <c r="AS159" s="173" t="s">
        <v>87</v>
      </c>
      <c r="AW159" s="14" t="s">
        <v>117</v>
      </c>
      <c r="BC159" s="174" t="e">
        <f>IF(L159="základní",#REF!,0)</f>
        <v>#REF!</v>
      </c>
      <c r="BD159" s="174">
        <f>IF(L159="snížená",#REF!,0)</f>
        <v>0</v>
      </c>
      <c r="BE159" s="174">
        <f>IF(L159="zákl. přenesená",#REF!,0)</f>
        <v>0</v>
      </c>
      <c r="BF159" s="174">
        <f>IF(L159="sníž. přenesená",#REF!,0)</f>
        <v>0</v>
      </c>
      <c r="BG159" s="174">
        <f>IF(L159="nulová",#REF!,0)</f>
        <v>0</v>
      </c>
      <c r="BH159" s="14" t="s">
        <v>85</v>
      </c>
      <c r="BI159" s="174" t="e">
        <f>ROUND(H159*#REF!,2)</f>
        <v>#REF!</v>
      </c>
      <c r="BJ159" s="14" t="s">
        <v>122</v>
      </c>
      <c r="BK159" s="173" t="s">
        <v>188</v>
      </c>
    </row>
    <row r="160" spans="1:63" s="2" customFormat="1" ht="16.5" customHeight="1">
      <c r="A160" s="30"/>
      <c r="B160" s="31"/>
      <c r="C160" s="181" t="s">
        <v>189</v>
      </c>
      <c r="D160" s="181" t="s">
        <v>185</v>
      </c>
      <c r="E160" s="182" t="s">
        <v>190</v>
      </c>
      <c r="F160" s="183" t="s">
        <v>191</v>
      </c>
      <c r="G160" s="184" t="s">
        <v>121</v>
      </c>
      <c r="H160" s="185"/>
      <c r="I160" s="183" t="s">
        <v>618</v>
      </c>
      <c r="J160" s="186"/>
      <c r="K160" s="187" t="s">
        <v>1</v>
      </c>
      <c r="L160" s="188" t="s">
        <v>43</v>
      </c>
      <c r="M160" s="66"/>
      <c r="N160" s="171" t="e">
        <f>M160*#REF!</f>
        <v>#REF!</v>
      </c>
      <c r="O160" s="171">
        <v>0</v>
      </c>
      <c r="P160" s="171" t="e">
        <f>O160*#REF!</f>
        <v>#REF!</v>
      </c>
      <c r="Q160" s="171">
        <v>0</v>
      </c>
      <c r="R160" s="172" t="e">
        <f>Q160*#REF!</f>
        <v>#REF!</v>
      </c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P160" s="173" t="s">
        <v>151</v>
      </c>
      <c r="AR160" s="173" t="s">
        <v>185</v>
      </c>
      <c r="AS160" s="173" t="s">
        <v>87</v>
      </c>
      <c r="AW160" s="14" t="s">
        <v>117</v>
      </c>
      <c r="BC160" s="174" t="e">
        <f>IF(L160="základní",#REF!,0)</f>
        <v>#REF!</v>
      </c>
      <c r="BD160" s="174">
        <f>IF(L160="snížená",#REF!,0)</f>
        <v>0</v>
      </c>
      <c r="BE160" s="174">
        <f>IF(L160="zákl. přenesená",#REF!,0)</f>
        <v>0</v>
      </c>
      <c r="BF160" s="174">
        <f>IF(L160="sníž. přenesená",#REF!,0)</f>
        <v>0</v>
      </c>
      <c r="BG160" s="174">
        <f>IF(L160="nulová",#REF!,0)</f>
        <v>0</v>
      </c>
      <c r="BH160" s="14" t="s">
        <v>85</v>
      </c>
      <c r="BI160" s="174" t="e">
        <f>ROUND(H160*#REF!,2)</f>
        <v>#REF!</v>
      </c>
      <c r="BJ160" s="14" t="s">
        <v>122</v>
      </c>
      <c r="BK160" s="173" t="s">
        <v>192</v>
      </c>
    </row>
    <row r="161" spans="1:63" s="2" customFormat="1" ht="16.5" customHeight="1">
      <c r="A161" s="30"/>
      <c r="B161" s="31"/>
      <c r="C161" s="181" t="s">
        <v>193</v>
      </c>
      <c r="D161" s="181" t="s">
        <v>185</v>
      </c>
      <c r="E161" s="182" t="s">
        <v>194</v>
      </c>
      <c r="F161" s="183" t="s">
        <v>195</v>
      </c>
      <c r="G161" s="184" t="s">
        <v>121</v>
      </c>
      <c r="H161" s="185"/>
      <c r="I161" s="183" t="s">
        <v>618</v>
      </c>
      <c r="J161" s="186"/>
      <c r="K161" s="187" t="s">
        <v>1</v>
      </c>
      <c r="L161" s="188" t="s">
        <v>43</v>
      </c>
      <c r="M161" s="66"/>
      <c r="N161" s="171" t="e">
        <f>M161*#REF!</f>
        <v>#REF!</v>
      </c>
      <c r="O161" s="171">
        <v>0</v>
      </c>
      <c r="P161" s="171" t="e">
        <f>O161*#REF!</f>
        <v>#REF!</v>
      </c>
      <c r="Q161" s="171">
        <v>0</v>
      </c>
      <c r="R161" s="172" t="e">
        <f>Q161*#REF!</f>
        <v>#REF!</v>
      </c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P161" s="173" t="s">
        <v>151</v>
      </c>
      <c r="AR161" s="173" t="s">
        <v>185</v>
      </c>
      <c r="AS161" s="173" t="s">
        <v>87</v>
      </c>
      <c r="AW161" s="14" t="s">
        <v>117</v>
      </c>
      <c r="BC161" s="174" t="e">
        <f>IF(L161="základní",#REF!,0)</f>
        <v>#REF!</v>
      </c>
      <c r="BD161" s="174">
        <f>IF(L161="snížená",#REF!,0)</f>
        <v>0</v>
      </c>
      <c r="BE161" s="174">
        <f>IF(L161="zákl. přenesená",#REF!,0)</f>
        <v>0</v>
      </c>
      <c r="BF161" s="174">
        <f>IF(L161="sníž. přenesená",#REF!,0)</f>
        <v>0</v>
      </c>
      <c r="BG161" s="174">
        <f>IF(L161="nulová",#REF!,0)</f>
        <v>0</v>
      </c>
      <c r="BH161" s="14" t="s">
        <v>85</v>
      </c>
      <c r="BI161" s="174" t="e">
        <f>ROUND(H161*#REF!,2)</f>
        <v>#REF!</v>
      </c>
      <c r="BJ161" s="14" t="s">
        <v>122</v>
      </c>
      <c r="BK161" s="173" t="s">
        <v>196</v>
      </c>
    </row>
    <row r="162" spans="1:63" s="2" customFormat="1" ht="16.5" customHeight="1">
      <c r="A162" s="30"/>
      <c r="B162" s="31"/>
      <c r="C162" s="181" t="s">
        <v>197</v>
      </c>
      <c r="D162" s="181" t="s">
        <v>185</v>
      </c>
      <c r="E162" s="182" t="s">
        <v>198</v>
      </c>
      <c r="F162" s="183" t="s">
        <v>199</v>
      </c>
      <c r="G162" s="184" t="s">
        <v>121</v>
      </c>
      <c r="H162" s="185"/>
      <c r="I162" s="183" t="s">
        <v>618</v>
      </c>
      <c r="J162" s="186"/>
      <c r="K162" s="187" t="s">
        <v>1</v>
      </c>
      <c r="L162" s="188" t="s">
        <v>43</v>
      </c>
      <c r="M162" s="66"/>
      <c r="N162" s="171" t="e">
        <f>M162*#REF!</f>
        <v>#REF!</v>
      </c>
      <c r="O162" s="171">
        <v>0</v>
      </c>
      <c r="P162" s="171" t="e">
        <f>O162*#REF!</f>
        <v>#REF!</v>
      </c>
      <c r="Q162" s="171">
        <v>0</v>
      </c>
      <c r="R162" s="172" t="e">
        <f>Q162*#REF!</f>
        <v>#REF!</v>
      </c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P162" s="173" t="s">
        <v>151</v>
      </c>
      <c r="AR162" s="173" t="s">
        <v>185</v>
      </c>
      <c r="AS162" s="173" t="s">
        <v>87</v>
      </c>
      <c r="AW162" s="14" t="s">
        <v>117</v>
      </c>
      <c r="BC162" s="174" t="e">
        <f>IF(L162="základní",#REF!,0)</f>
        <v>#REF!</v>
      </c>
      <c r="BD162" s="174">
        <f>IF(L162="snížená",#REF!,0)</f>
        <v>0</v>
      </c>
      <c r="BE162" s="174">
        <f>IF(L162="zákl. přenesená",#REF!,0)</f>
        <v>0</v>
      </c>
      <c r="BF162" s="174">
        <f>IF(L162="sníž. přenesená",#REF!,0)</f>
        <v>0</v>
      </c>
      <c r="BG162" s="174">
        <f>IF(L162="nulová",#REF!,0)</f>
        <v>0</v>
      </c>
      <c r="BH162" s="14" t="s">
        <v>85</v>
      </c>
      <c r="BI162" s="174" t="e">
        <f>ROUND(H162*#REF!,2)</f>
        <v>#REF!</v>
      </c>
      <c r="BJ162" s="14" t="s">
        <v>122</v>
      </c>
      <c r="BK162" s="173" t="s">
        <v>200</v>
      </c>
    </row>
    <row r="163" spans="1:63" s="2" customFormat="1" ht="16.5" customHeight="1">
      <c r="A163" s="30"/>
      <c r="B163" s="31"/>
      <c r="C163" s="181" t="s">
        <v>201</v>
      </c>
      <c r="D163" s="181" t="s">
        <v>185</v>
      </c>
      <c r="E163" s="182" t="s">
        <v>202</v>
      </c>
      <c r="F163" s="183" t="s">
        <v>203</v>
      </c>
      <c r="G163" s="184" t="s">
        <v>121</v>
      </c>
      <c r="H163" s="185"/>
      <c r="I163" s="183" t="s">
        <v>618</v>
      </c>
      <c r="J163" s="186"/>
      <c r="K163" s="187" t="s">
        <v>1</v>
      </c>
      <c r="L163" s="188" t="s">
        <v>43</v>
      </c>
      <c r="M163" s="66"/>
      <c r="N163" s="171" t="e">
        <f>M163*#REF!</f>
        <v>#REF!</v>
      </c>
      <c r="O163" s="171">
        <v>0</v>
      </c>
      <c r="P163" s="171" t="e">
        <f>O163*#REF!</f>
        <v>#REF!</v>
      </c>
      <c r="Q163" s="171">
        <v>0</v>
      </c>
      <c r="R163" s="172" t="e">
        <f>Q163*#REF!</f>
        <v>#REF!</v>
      </c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P163" s="173" t="s">
        <v>151</v>
      </c>
      <c r="AR163" s="173" t="s">
        <v>185</v>
      </c>
      <c r="AS163" s="173" t="s">
        <v>87</v>
      </c>
      <c r="AW163" s="14" t="s">
        <v>117</v>
      </c>
      <c r="BC163" s="174" t="e">
        <f>IF(L163="základní",#REF!,0)</f>
        <v>#REF!</v>
      </c>
      <c r="BD163" s="174">
        <f>IF(L163="snížená",#REF!,0)</f>
        <v>0</v>
      </c>
      <c r="BE163" s="174">
        <f>IF(L163="zákl. přenesená",#REF!,0)</f>
        <v>0</v>
      </c>
      <c r="BF163" s="174">
        <f>IF(L163="sníž. přenesená",#REF!,0)</f>
        <v>0</v>
      </c>
      <c r="BG163" s="174">
        <f>IF(L163="nulová",#REF!,0)</f>
        <v>0</v>
      </c>
      <c r="BH163" s="14" t="s">
        <v>85</v>
      </c>
      <c r="BI163" s="174" t="e">
        <f>ROUND(H163*#REF!,2)</f>
        <v>#REF!</v>
      </c>
      <c r="BJ163" s="14" t="s">
        <v>122</v>
      </c>
      <c r="BK163" s="173" t="s">
        <v>204</v>
      </c>
    </row>
    <row r="164" spans="1:63" s="2" customFormat="1" ht="16.5" customHeight="1">
      <c r="A164" s="30"/>
      <c r="B164" s="31"/>
      <c r="C164" s="181" t="s">
        <v>205</v>
      </c>
      <c r="D164" s="181" t="s">
        <v>185</v>
      </c>
      <c r="E164" s="182" t="s">
        <v>206</v>
      </c>
      <c r="F164" s="183" t="s">
        <v>207</v>
      </c>
      <c r="G164" s="184" t="s">
        <v>121</v>
      </c>
      <c r="H164" s="185"/>
      <c r="I164" s="183" t="s">
        <v>618</v>
      </c>
      <c r="J164" s="186"/>
      <c r="K164" s="187" t="s">
        <v>1</v>
      </c>
      <c r="L164" s="188" t="s">
        <v>43</v>
      </c>
      <c r="M164" s="66"/>
      <c r="N164" s="171" t="e">
        <f>M164*#REF!</f>
        <v>#REF!</v>
      </c>
      <c r="O164" s="171">
        <v>0</v>
      </c>
      <c r="P164" s="171" t="e">
        <f>O164*#REF!</f>
        <v>#REF!</v>
      </c>
      <c r="Q164" s="171">
        <v>0</v>
      </c>
      <c r="R164" s="172" t="e">
        <f>Q164*#REF!</f>
        <v>#REF!</v>
      </c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P164" s="173" t="s">
        <v>151</v>
      </c>
      <c r="AR164" s="173" t="s">
        <v>185</v>
      </c>
      <c r="AS164" s="173" t="s">
        <v>87</v>
      </c>
      <c r="AW164" s="14" t="s">
        <v>117</v>
      </c>
      <c r="BC164" s="174" t="e">
        <f>IF(L164="základní",#REF!,0)</f>
        <v>#REF!</v>
      </c>
      <c r="BD164" s="174">
        <f>IF(L164="snížená",#REF!,0)</f>
        <v>0</v>
      </c>
      <c r="BE164" s="174">
        <f>IF(L164="zákl. přenesená",#REF!,0)</f>
        <v>0</v>
      </c>
      <c r="BF164" s="174">
        <f>IF(L164="sníž. přenesená",#REF!,0)</f>
        <v>0</v>
      </c>
      <c r="BG164" s="174">
        <f>IF(L164="nulová",#REF!,0)</f>
        <v>0</v>
      </c>
      <c r="BH164" s="14" t="s">
        <v>85</v>
      </c>
      <c r="BI164" s="174" t="e">
        <f>ROUND(H164*#REF!,2)</f>
        <v>#REF!</v>
      </c>
      <c r="BJ164" s="14" t="s">
        <v>122</v>
      </c>
      <c r="BK164" s="173" t="s">
        <v>208</v>
      </c>
    </row>
    <row r="165" spans="1:63" s="2" customFormat="1" ht="16.5" customHeight="1">
      <c r="A165" s="30"/>
      <c r="B165" s="31"/>
      <c r="C165" s="181" t="s">
        <v>7</v>
      </c>
      <c r="D165" s="181" t="s">
        <v>185</v>
      </c>
      <c r="E165" s="182" t="s">
        <v>209</v>
      </c>
      <c r="F165" s="183" t="s">
        <v>210</v>
      </c>
      <c r="G165" s="184" t="s">
        <v>121</v>
      </c>
      <c r="H165" s="185"/>
      <c r="I165" s="183" t="s">
        <v>618</v>
      </c>
      <c r="J165" s="186"/>
      <c r="K165" s="187" t="s">
        <v>1</v>
      </c>
      <c r="L165" s="188" t="s">
        <v>43</v>
      </c>
      <c r="M165" s="66"/>
      <c r="N165" s="171" t="e">
        <f>M165*#REF!</f>
        <v>#REF!</v>
      </c>
      <c r="O165" s="171">
        <v>0</v>
      </c>
      <c r="P165" s="171" t="e">
        <f>O165*#REF!</f>
        <v>#REF!</v>
      </c>
      <c r="Q165" s="171">
        <v>0</v>
      </c>
      <c r="R165" s="172" t="e">
        <f>Q165*#REF!</f>
        <v>#REF!</v>
      </c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P165" s="173" t="s">
        <v>151</v>
      </c>
      <c r="AR165" s="173" t="s">
        <v>185</v>
      </c>
      <c r="AS165" s="173" t="s">
        <v>87</v>
      </c>
      <c r="AW165" s="14" t="s">
        <v>117</v>
      </c>
      <c r="BC165" s="174" t="e">
        <f>IF(L165="základní",#REF!,0)</f>
        <v>#REF!</v>
      </c>
      <c r="BD165" s="174">
        <f>IF(L165="snížená",#REF!,0)</f>
        <v>0</v>
      </c>
      <c r="BE165" s="174">
        <f>IF(L165="zákl. přenesená",#REF!,0)</f>
        <v>0</v>
      </c>
      <c r="BF165" s="174">
        <f>IF(L165="sníž. přenesená",#REF!,0)</f>
        <v>0</v>
      </c>
      <c r="BG165" s="174">
        <f>IF(L165="nulová",#REF!,0)</f>
        <v>0</v>
      </c>
      <c r="BH165" s="14" t="s">
        <v>85</v>
      </c>
      <c r="BI165" s="174" t="e">
        <f>ROUND(H165*#REF!,2)</f>
        <v>#REF!</v>
      </c>
      <c r="BJ165" s="14" t="s">
        <v>122</v>
      </c>
      <c r="BK165" s="173" t="s">
        <v>211</v>
      </c>
    </row>
    <row r="166" spans="1:63" s="2" customFormat="1" ht="16.5" customHeight="1">
      <c r="A166" s="30"/>
      <c r="B166" s="31"/>
      <c r="C166" s="181" t="s">
        <v>212</v>
      </c>
      <c r="D166" s="181" t="s">
        <v>185</v>
      </c>
      <c r="E166" s="182" t="s">
        <v>213</v>
      </c>
      <c r="F166" s="183" t="s">
        <v>214</v>
      </c>
      <c r="G166" s="184" t="s">
        <v>121</v>
      </c>
      <c r="H166" s="185"/>
      <c r="I166" s="183" t="s">
        <v>618</v>
      </c>
      <c r="J166" s="186"/>
      <c r="K166" s="187" t="s">
        <v>1</v>
      </c>
      <c r="L166" s="188" t="s">
        <v>43</v>
      </c>
      <c r="M166" s="66"/>
      <c r="N166" s="171" t="e">
        <f>M166*#REF!</f>
        <v>#REF!</v>
      </c>
      <c r="O166" s="171">
        <v>0</v>
      </c>
      <c r="P166" s="171" t="e">
        <f>O166*#REF!</f>
        <v>#REF!</v>
      </c>
      <c r="Q166" s="171">
        <v>0</v>
      </c>
      <c r="R166" s="172" t="e">
        <f>Q166*#REF!</f>
        <v>#REF!</v>
      </c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P166" s="173" t="s">
        <v>151</v>
      </c>
      <c r="AR166" s="173" t="s">
        <v>185</v>
      </c>
      <c r="AS166" s="173" t="s">
        <v>87</v>
      </c>
      <c r="AW166" s="14" t="s">
        <v>117</v>
      </c>
      <c r="BC166" s="174" t="e">
        <f>IF(L166="základní",#REF!,0)</f>
        <v>#REF!</v>
      </c>
      <c r="BD166" s="174">
        <f>IF(L166="snížená",#REF!,0)</f>
        <v>0</v>
      </c>
      <c r="BE166" s="174">
        <f>IF(L166="zákl. přenesená",#REF!,0)</f>
        <v>0</v>
      </c>
      <c r="BF166" s="174">
        <f>IF(L166="sníž. přenesená",#REF!,0)</f>
        <v>0</v>
      </c>
      <c r="BG166" s="174">
        <f>IF(L166="nulová",#REF!,0)</f>
        <v>0</v>
      </c>
      <c r="BH166" s="14" t="s">
        <v>85</v>
      </c>
      <c r="BI166" s="174" t="e">
        <f>ROUND(H166*#REF!,2)</f>
        <v>#REF!</v>
      </c>
      <c r="BJ166" s="14" t="s">
        <v>122</v>
      </c>
      <c r="BK166" s="173" t="s">
        <v>215</v>
      </c>
    </row>
    <row r="167" spans="1:63" s="2" customFormat="1" ht="16.5" customHeight="1">
      <c r="A167" s="30"/>
      <c r="B167" s="31"/>
      <c r="C167" s="181" t="s">
        <v>216</v>
      </c>
      <c r="D167" s="181" t="s">
        <v>185</v>
      </c>
      <c r="E167" s="182" t="s">
        <v>217</v>
      </c>
      <c r="F167" s="183" t="s">
        <v>218</v>
      </c>
      <c r="G167" s="184" t="s">
        <v>121</v>
      </c>
      <c r="H167" s="185"/>
      <c r="I167" s="183" t="s">
        <v>618</v>
      </c>
      <c r="J167" s="186"/>
      <c r="K167" s="187" t="s">
        <v>1</v>
      </c>
      <c r="L167" s="188" t="s">
        <v>43</v>
      </c>
      <c r="M167" s="66"/>
      <c r="N167" s="171" t="e">
        <f>M167*#REF!</f>
        <v>#REF!</v>
      </c>
      <c r="O167" s="171">
        <v>0</v>
      </c>
      <c r="P167" s="171" t="e">
        <f>O167*#REF!</f>
        <v>#REF!</v>
      </c>
      <c r="Q167" s="171">
        <v>0</v>
      </c>
      <c r="R167" s="172" t="e">
        <f>Q167*#REF!</f>
        <v>#REF!</v>
      </c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P167" s="173" t="s">
        <v>151</v>
      </c>
      <c r="AR167" s="173" t="s">
        <v>185</v>
      </c>
      <c r="AS167" s="173" t="s">
        <v>87</v>
      </c>
      <c r="AW167" s="14" t="s">
        <v>117</v>
      </c>
      <c r="BC167" s="174" t="e">
        <f>IF(L167="základní",#REF!,0)</f>
        <v>#REF!</v>
      </c>
      <c r="BD167" s="174">
        <f>IF(L167="snížená",#REF!,0)</f>
        <v>0</v>
      </c>
      <c r="BE167" s="174">
        <f>IF(L167="zákl. přenesená",#REF!,0)</f>
        <v>0</v>
      </c>
      <c r="BF167" s="174">
        <f>IF(L167="sníž. přenesená",#REF!,0)</f>
        <v>0</v>
      </c>
      <c r="BG167" s="174">
        <f>IF(L167="nulová",#REF!,0)</f>
        <v>0</v>
      </c>
      <c r="BH167" s="14" t="s">
        <v>85</v>
      </c>
      <c r="BI167" s="174" t="e">
        <f>ROUND(H167*#REF!,2)</f>
        <v>#REF!</v>
      </c>
      <c r="BJ167" s="14" t="s">
        <v>122</v>
      </c>
      <c r="BK167" s="173" t="s">
        <v>219</v>
      </c>
    </row>
    <row r="168" spans="1:63" s="2" customFormat="1" ht="16.5" customHeight="1">
      <c r="A168" s="30"/>
      <c r="B168" s="31"/>
      <c r="C168" s="181" t="s">
        <v>220</v>
      </c>
      <c r="D168" s="181" t="s">
        <v>185</v>
      </c>
      <c r="E168" s="182" t="s">
        <v>85</v>
      </c>
      <c r="F168" s="183" t="s">
        <v>221</v>
      </c>
      <c r="G168" s="184" t="s">
        <v>222</v>
      </c>
      <c r="H168" s="185"/>
      <c r="I168" s="183" t="s">
        <v>618</v>
      </c>
      <c r="J168" s="186"/>
      <c r="K168" s="187" t="s">
        <v>1</v>
      </c>
      <c r="L168" s="188" t="s">
        <v>43</v>
      </c>
      <c r="M168" s="66"/>
      <c r="N168" s="171" t="e">
        <f>M168*#REF!</f>
        <v>#REF!</v>
      </c>
      <c r="O168" s="171">
        <v>0</v>
      </c>
      <c r="P168" s="171" t="e">
        <f>O168*#REF!</f>
        <v>#REF!</v>
      </c>
      <c r="Q168" s="171">
        <v>0</v>
      </c>
      <c r="R168" s="172" t="e">
        <f>Q168*#REF!</f>
        <v>#REF!</v>
      </c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P168" s="173" t="s">
        <v>151</v>
      </c>
      <c r="AR168" s="173" t="s">
        <v>185</v>
      </c>
      <c r="AS168" s="173" t="s">
        <v>87</v>
      </c>
      <c r="AW168" s="14" t="s">
        <v>117</v>
      </c>
      <c r="BC168" s="174" t="e">
        <f>IF(L168="základní",#REF!,0)</f>
        <v>#REF!</v>
      </c>
      <c r="BD168" s="174">
        <f>IF(L168="snížená",#REF!,0)</f>
        <v>0</v>
      </c>
      <c r="BE168" s="174">
        <f>IF(L168="zákl. přenesená",#REF!,0)</f>
        <v>0</v>
      </c>
      <c r="BF168" s="174">
        <f>IF(L168="sníž. přenesená",#REF!,0)</f>
        <v>0</v>
      </c>
      <c r="BG168" s="174">
        <f>IF(L168="nulová",#REF!,0)</f>
        <v>0</v>
      </c>
      <c r="BH168" s="14" t="s">
        <v>85</v>
      </c>
      <c r="BI168" s="174" t="e">
        <f>ROUND(H168*#REF!,2)</f>
        <v>#REF!</v>
      </c>
      <c r="BJ168" s="14" t="s">
        <v>122</v>
      </c>
      <c r="BK168" s="173" t="s">
        <v>223</v>
      </c>
    </row>
    <row r="169" spans="1:63" s="2" customFormat="1" ht="16.5" customHeight="1">
      <c r="A169" s="30"/>
      <c r="B169" s="31"/>
      <c r="C169" s="181" t="s">
        <v>224</v>
      </c>
      <c r="D169" s="181" t="s">
        <v>185</v>
      </c>
      <c r="E169" s="182" t="s">
        <v>225</v>
      </c>
      <c r="F169" s="183" t="s">
        <v>226</v>
      </c>
      <c r="G169" s="184" t="s">
        <v>121</v>
      </c>
      <c r="H169" s="185"/>
      <c r="I169" s="183" t="s">
        <v>618</v>
      </c>
      <c r="J169" s="186"/>
      <c r="K169" s="187" t="s">
        <v>1</v>
      </c>
      <c r="L169" s="188" t="s">
        <v>43</v>
      </c>
      <c r="M169" s="66"/>
      <c r="N169" s="171" t="e">
        <f>M169*#REF!</f>
        <v>#REF!</v>
      </c>
      <c r="O169" s="171">
        <v>0</v>
      </c>
      <c r="P169" s="171" t="e">
        <f>O169*#REF!</f>
        <v>#REF!</v>
      </c>
      <c r="Q169" s="171">
        <v>0</v>
      </c>
      <c r="R169" s="172" t="e">
        <f>Q169*#REF!</f>
        <v>#REF!</v>
      </c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P169" s="173" t="s">
        <v>151</v>
      </c>
      <c r="AR169" s="173" t="s">
        <v>185</v>
      </c>
      <c r="AS169" s="173" t="s">
        <v>87</v>
      </c>
      <c r="AW169" s="14" t="s">
        <v>117</v>
      </c>
      <c r="BC169" s="174" t="e">
        <f>IF(L169="základní",#REF!,0)</f>
        <v>#REF!</v>
      </c>
      <c r="BD169" s="174">
        <f>IF(L169="snížená",#REF!,0)</f>
        <v>0</v>
      </c>
      <c r="BE169" s="174">
        <f>IF(L169="zákl. přenesená",#REF!,0)</f>
        <v>0</v>
      </c>
      <c r="BF169" s="174">
        <f>IF(L169="sníž. přenesená",#REF!,0)</f>
        <v>0</v>
      </c>
      <c r="BG169" s="174">
        <f>IF(L169="nulová",#REF!,0)</f>
        <v>0</v>
      </c>
      <c r="BH169" s="14" t="s">
        <v>85</v>
      </c>
      <c r="BI169" s="174" t="e">
        <f>ROUND(H169*#REF!,2)</f>
        <v>#REF!</v>
      </c>
      <c r="BJ169" s="14" t="s">
        <v>122</v>
      </c>
      <c r="BK169" s="173" t="s">
        <v>227</v>
      </c>
    </row>
    <row r="170" spans="1:63" s="2" customFormat="1" ht="16.5" customHeight="1">
      <c r="A170" s="30"/>
      <c r="B170" s="31"/>
      <c r="C170" s="181" t="s">
        <v>228</v>
      </c>
      <c r="D170" s="181" t="s">
        <v>185</v>
      </c>
      <c r="E170" s="182" t="s">
        <v>229</v>
      </c>
      <c r="F170" s="183" t="s">
        <v>230</v>
      </c>
      <c r="G170" s="184" t="s">
        <v>121</v>
      </c>
      <c r="H170" s="185"/>
      <c r="I170" s="183" t="s">
        <v>618</v>
      </c>
      <c r="J170" s="186"/>
      <c r="K170" s="187" t="s">
        <v>1</v>
      </c>
      <c r="L170" s="188" t="s">
        <v>43</v>
      </c>
      <c r="M170" s="66"/>
      <c r="N170" s="171" t="e">
        <f>M170*#REF!</f>
        <v>#REF!</v>
      </c>
      <c r="O170" s="171">
        <v>0</v>
      </c>
      <c r="P170" s="171" t="e">
        <f>O170*#REF!</f>
        <v>#REF!</v>
      </c>
      <c r="Q170" s="171">
        <v>0</v>
      </c>
      <c r="R170" s="172" t="e">
        <f>Q170*#REF!</f>
        <v>#REF!</v>
      </c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P170" s="173" t="s">
        <v>151</v>
      </c>
      <c r="AR170" s="173" t="s">
        <v>185</v>
      </c>
      <c r="AS170" s="173" t="s">
        <v>87</v>
      </c>
      <c r="AW170" s="14" t="s">
        <v>117</v>
      </c>
      <c r="BC170" s="174" t="e">
        <f>IF(L170="základní",#REF!,0)</f>
        <v>#REF!</v>
      </c>
      <c r="BD170" s="174">
        <f>IF(L170="snížená",#REF!,0)</f>
        <v>0</v>
      </c>
      <c r="BE170" s="174">
        <f>IF(L170="zákl. přenesená",#REF!,0)</f>
        <v>0</v>
      </c>
      <c r="BF170" s="174">
        <f>IF(L170="sníž. přenesená",#REF!,0)</f>
        <v>0</v>
      </c>
      <c r="BG170" s="174">
        <f>IF(L170="nulová",#REF!,0)</f>
        <v>0</v>
      </c>
      <c r="BH170" s="14" t="s">
        <v>85</v>
      </c>
      <c r="BI170" s="174" t="e">
        <f>ROUND(H170*#REF!,2)</f>
        <v>#REF!</v>
      </c>
      <c r="BJ170" s="14" t="s">
        <v>122</v>
      </c>
      <c r="BK170" s="173" t="s">
        <v>231</v>
      </c>
    </row>
    <row r="171" spans="1:63" s="2" customFormat="1" ht="16.5" customHeight="1">
      <c r="A171" s="30"/>
      <c r="B171" s="31"/>
      <c r="C171" s="181" t="s">
        <v>232</v>
      </c>
      <c r="D171" s="181" t="s">
        <v>185</v>
      </c>
      <c r="E171" s="182" t="s">
        <v>233</v>
      </c>
      <c r="F171" s="183" t="s">
        <v>234</v>
      </c>
      <c r="G171" s="184" t="s">
        <v>121</v>
      </c>
      <c r="H171" s="185"/>
      <c r="I171" s="183" t="s">
        <v>618</v>
      </c>
      <c r="J171" s="186"/>
      <c r="K171" s="187" t="s">
        <v>1</v>
      </c>
      <c r="L171" s="188" t="s">
        <v>43</v>
      </c>
      <c r="M171" s="66"/>
      <c r="N171" s="171" t="e">
        <f>M171*#REF!</f>
        <v>#REF!</v>
      </c>
      <c r="O171" s="171">
        <v>0</v>
      </c>
      <c r="P171" s="171" t="e">
        <f>O171*#REF!</f>
        <v>#REF!</v>
      </c>
      <c r="Q171" s="171">
        <v>0</v>
      </c>
      <c r="R171" s="172" t="e">
        <f>Q171*#REF!</f>
        <v>#REF!</v>
      </c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P171" s="173" t="s">
        <v>151</v>
      </c>
      <c r="AR171" s="173" t="s">
        <v>185</v>
      </c>
      <c r="AS171" s="173" t="s">
        <v>87</v>
      </c>
      <c r="AW171" s="14" t="s">
        <v>117</v>
      </c>
      <c r="BC171" s="174" t="e">
        <f>IF(L171="základní",#REF!,0)</f>
        <v>#REF!</v>
      </c>
      <c r="BD171" s="174">
        <f>IF(L171="snížená",#REF!,0)</f>
        <v>0</v>
      </c>
      <c r="BE171" s="174">
        <f>IF(L171="zákl. přenesená",#REF!,0)</f>
        <v>0</v>
      </c>
      <c r="BF171" s="174">
        <f>IF(L171="sníž. přenesená",#REF!,0)</f>
        <v>0</v>
      </c>
      <c r="BG171" s="174">
        <f>IF(L171="nulová",#REF!,0)</f>
        <v>0</v>
      </c>
      <c r="BH171" s="14" t="s">
        <v>85</v>
      </c>
      <c r="BI171" s="174" t="e">
        <f>ROUND(H171*#REF!,2)</f>
        <v>#REF!</v>
      </c>
      <c r="BJ171" s="14" t="s">
        <v>122</v>
      </c>
      <c r="BK171" s="173" t="s">
        <v>235</v>
      </c>
    </row>
    <row r="172" spans="1:63" s="2" customFormat="1" ht="16.5" customHeight="1">
      <c r="A172" s="30"/>
      <c r="B172" s="31"/>
      <c r="C172" s="181" t="s">
        <v>236</v>
      </c>
      <c r="D172" s="181" t="s">
        <v>185</v>
      </c>
      <c r="E172" s="182" t="s">
        <v>237</v>
      </c>
      <c r="F172" s="183" t="s">
        <v>238</v>
      </c>
      <c r="G172" s="184" t="s">
        <v>121</v>
      </c>
      <c r="H172" s="185"/>
      <c r="I172" s="183" t="s">
        <v>618</v>
      </c>
      <c r="J172" s="186"/>
      <c r="K172" s="187" t="s">
        <v>1</v>
      </c>
      <c r="L172" s="188" t="s">
        <v>43</v>
      </c>
      <c r="M172" s="66"/>
      <c r="N172" s="171" t="e">
        <f>M172*#REF!</f>
        <v>#REF!</v>
      </c>
      <c r="O172" s="171">
        <v>0</v>
      </c>
      <c r="P172" s="171" t="e">
        <f>O172*#REF!</f>
        <v>#REF!</v>
      </c>
      <c r="Q172" s="171">
        <v>0</v>
      </c>
      <c r="R172" s="172" t="e">
        <f>Q172*#REF!</f>
        <v>#REF!</v>
      </c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P172" s="173" t="s">
        <v>151</v>
      </c>
      <c r="AR172" s="173" t="s">
        <v>185</v>
      </c>
      <c r="AS172" s="173" t="s">
        <v>87</v>
      </c>
      <c r="AW172" s="14" t="s">
        <v>117</v>
      </c>
      <c r="BC172" s="174" t="e">
        <f>IF(L172="základní",#REF!,0)</f>
        <v>#REF!</v>
      </c>
      <c r="BD172" s="174">
        <f>IF(L172="snížená",#REF!,0)</f>
        <v>0</v>
      </c>
      <c r="BE172" s="174">
        <f>IF(L172="zákl. přenesená",#REF!,0)</f>
        <v>0</v>
      </c>
      <c r="BF172" s="174">
        <f>IF(L172="sníž. přenesená",#REF!,0)</f>
        <v>0</v>
      </c>
      <c r="BG172" s="174">
        <f>IF(L172="nulová",#REF!,0)</f>
        <v>0</v>
      </c>
      <c r="BH172" s="14" t="s">
        <v>85</v>
      </c>
      <c r="BI172" s="174" t="e">
        <f>ROUND(H172*#REF!,2)</f>
        <v>#REF!</v>
      </c>
      <c r="BJ172" s="14" t="s">
        <v>122</v>
      </c>
      <c r="BK172" s="173" t="s">
        <v>239</v>
      </c>
    </row>
    <row r="173" spans="1:63" s="2" customFormat="1" ht="16.5" customHeight="1">
      <c r="A173" s="30"/>
      <c r="B173" s="31"/>
      <c r="C173" s="181" t="s">
        <v>240</v>
      </c>
      <c r="D173" s="181" t="s">
        <v>185</v>
      </c>
      <c r="E173" s="182" t="s">
        <v>241</v>
      </c>
      <c r="F173" s="183" t="s">
        <v>242</v>
      </c>
      <c r="G173" s="184" t="s">
        <v>222</v>
      </c>
      <c r="H173" s="185"/>
      <c r="I173" s="183" t="s">
        <v>618</v>
      </c>
      <c r="J173" s="186"/>
      <c r="K173" s="187" t="s">
        <v>1</v>
      </c>
      <c r="L173" s="188" t="s">
        <v>43</v>
      </c>
      <c r="M173" s="66"/>
      <c r="N173" s="171" t="e">
        <f>M173*#REF!</f>
        <v>#REF!</v>
      </c>
      <c r="O173" s="171">
        <v>0</v>
      </c>
      <c r="P173" s="171" t="e">
        <f>O173*#REF!</f>
        <v>#REF!</v>
      </c>
      <c r="Q173" s="171">
        <v>0</v>
      </c>
      <c r="R173" s="172" t="e">
        <f>Q173*#REF!</f>
        <v>#REF!</v>
      </c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P173" s="173" t="s">
        <v>151</v>
      </c>
      <c r="AR173" s="173" t="s">
        <v>185</v>
      </c>
      <c r="AS173" s="173" t="s">
        <v>87</v>
      </c>
      <c r="AW173" s="14" t="s">
        <v>117</v>
      </c>
      <c r="BC173" s="174" t="e">
        <f>IF(L173="základní",#REF!,0)</f>
        <v>#REF!</v>
      </c>
      <c r="BD173" s="174">
        <f>IF(L173="snížená",#REF!,0)</f>
        <v>0</v>
      </c>
      <c r="BE173" s="174">
        <f>IF(L173="zákl. přenesená",#REF!,0)</f>
        <v>0</v>
      </c>
      <c r="BF173" s="174">
        <f>IF(L173="sníž. přenesená",#REF!,0)</f>
        <v>0</v>
      </c>
      <c r="BG173" s="174">
        <f>IF(L173="nulová",#REF!,0)</f>
        <v>0</v>
      </c>
      <c r="BH173" s="14" t="s">
        <v>85</v>
      </c>
      <c r="BI173" s="174" t="e">
        <f>ROUND(H173*#REF!,2)</f>
        <v>#REF!</v>
      </c>
      <c r="BJ173" s="14" t="s">
        <v>122</v>
      </c>
      <c r="BK173" s="173" t="s">
        <v>243</v>
      </c>
    </row>
    <row r="174" spans="1:63" s="2" customFormat="1" ht="16.5" customHeight="1">
      <c r="A174" s="30"/>
      <c r="B174" s="31"/>
      <c r="C174" s="181" t="s">
        <v>244</v>
      </c>
      <c r="D174" s="181" t="s">
        <v>185</v>
      </c>
      <c r="E174" s="182" t="s">
        <v>245</v>
      </c>
      <c r="F174" s="183" t="s">
        <v>246</v>
      </c>
      <c r="G174" s="184" t="s">
        <v>222</v>
      </c>
      <c r="H174" s="185"/>
      <c r="I174" s="183" t="s">
        <v>618</v>
      </c>
      <c r="J174" s="186"/>
      <c r="K174" s="187" t="s">
        <v>1</v>
      </c>
      <c r="L174" s="188" t="s">
        <v>43</v>
      </c>
      <c r="M174" s="66"/>
      <c r="N174" s="171" t="e">
        <f>M174*#REF!</f>
        <v>#REF!</v>
      </c>
      <c r="O174" s="171">
        <v>0</v>
      </c>
      <c r="P174" s="171" t="e">
        <f>O174*#REF!</f>
        <v>#REF!</v>
      </c>
      <c r="Q174" s="171">
        <v>0</v>
      </c>
      <c r="R174" s="172" t="e">
        <f>Q174*#REF!</f>
        <v>#REF!</v>
      </c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P174" s="173" t="s">
        <v>151</v>
      </c>
      <c r="AR174" s="173" t="s">
        <v>185</v>
      </c>
      <c r="AS174" s="173" t="s">
        <v>87</v>
      </c>
      <c r="AW174" s="14" t="s">
        <v>117</v>
      </c>
      <c r="BC174" s="174" t="e">
        <f>IF(L174="základní",#REF!,0)</f>
        <v>#REF!</v>
      </c>
      <c r="BD174" s="174">
        <f>IF(L174="snížená",#REF!,0)</f>
        <v>0</v>
      </c>
      <c r="BE174" s="174">
        <f>IF(L174="zákl. přenesená",#REF!,0)</f>
        <v>0</v>
      </c>
      <c r="BF174" s="174">
        <f>IF(L174="sníž. přenesená",#REF!,0)</f>
        <v>0</v>
      </c>
      <c r="BG174" s="174">
        <f>IF(L174="nulová",#REF!,0)</f>
        <v>0</v>
      </c>
      <c r="BH174" s="14" t="s">
        <v>85</v>
      </c>
      <c r="BI174" s="174" t="e">
        <f>ROUND(H174*#REF!,2)</f>
        <v>#REF!</v>
      </c>
      <c r="BJ174" s="14" t="s">
        <v>122</v>
      </c>
      <c r="BK174" s="173" t="s">
        <v>247</v>
      </c>
    </row>
    <row r="175" spans="1:63" s="2" customFormat="1" ht="16.5" customHeight="1">
      <c r="A175" s="30"/>
      <c r="B175" s="31"/>
      <c r="C175" s="181" t="s">
        <v>248</v>
      </c>
      <c r="D175" s="181" t="s">
        <v>185</v>
      </c>
      <c r="E175" s="182" t="s">
        <v>249</v>
      </c>
      <c r="F175" s="183" t="s">
        <v>250</v>
      </c>
      <c r="G175" s="184" t="s">
        <v>222</v>
      </c>
      <c r="H175" s="185"/>
      <c r="I175" s="183" t="s">
        <v>618</v>
      </c>
      <c r="J175" s="186"/>
      <c r="K175" s="187" t="s">
        <v>1</v>
      </c>
      <c r="L175" s="188" t="s">
        <v>43</v>
      </c>
      <c r="M175" s="66"/>
      <c r="N175" s="171" t="e">
        <f>M175*#REF!</f>
        <v>#REF!</v>
      </c>
      <c r="O175" s="171">
        <v>0</v>
      </c>
      <c r="P175" s="171" t="e">
        <f>O175*#REF!</f>
        <v>#REF!</v>
      </c>
      <c r="Q175" s="171">
        <v>0</v>
      </c>
      <c r="R175" s="172" t="e">
        <f>Q175*#REF!</f>
        <v>#REF!</v>
      </c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P175" s="173" t="s">
        <v>151</v>
      </c>
      <c r="AR175" s="173" t="s">
        <v>185</v>
      </c>
      <c r="AS175" s="173" t="s">
        <v>87</v>
      </c>
      <c r="AW175" s="14" t="s">
        <v>117</v>
      </c>
      <c r="BC175" s="174" t="e">
        <f>IF(L175="základní",#REF!,0)</f>
        <v>#REF!</v>
      </c>
      <c r="BD175" s="174">
        <f>IF(L175="snížená",#REF!,0)</f>
        <v>0</v>
      </c>
      <c r="BE175" s="174">
        <f>IF(L175="zákl. přenesená",#REF!,0)</f>
        <v>0</v>
      </c>
      <c r="BF175" s="174">
        <f>IF(L175="sníž. přenesená",#REF!,0)</f>
        <v>0</v>
      </c>
      <c r="BG175" s="174">
        <f>IF(L175="nulová",#REF!,0)</f>
        <v>0</v>
      </c>
      <c r="BH175" s="14" t="s">
        <v>85</v>
      </c>
      <c r="BI175" s="174" t="e">
        <f>ROUND(H175*#REF!,2)</f>
        <v>#REF!</v>
      </c>
      <c r="BJ175" s="14" t="s">
        <v>122</v>
      </c>
      <c r="BK175" s="173" t="s">
        <v>251</v>
      </c>
    </row>
    <row r="176" spans="1:63" s="2" customFormat="1" ht="16.5" customHeight="1">
      <c r="A176" s="30"/>
      <c r="B176" s="31"/>
      <c r="C176" s="181" t="s">
        <v>252</v>
      </c>
      <c r="D176" s="181" t="s">
        <v>185</v>
      </c>
      <c r="E176" s="182" t="s">
        <v>253</v>
      </c>
      <c r="F176" s="183" t="s">
        <v>254</v>
      </c>
      <c r="G176" s="184" t="s">
        <v>121</v>
      </c>
      <c r="H176" s="185"/>
      <c r="I176" s="183" t="s">
        <v>618</v>
      </c>
      <c r="J176" s="186"/>
      <c r="K176" s="187" t="s">
        <v>1</v>
      </c>
      <c r="L176" s="188" t="s">
        <v>43</v>
      </c>
      <c r="M176" s="66"/>
      <c r="N176" s="171" t="e">
        <f>M176*#REF!</f>
        <v>#REF!</v>
      </c>
      <c r="O176" s="171">
        <v>0</v>
      </c>
      <c r="P176" s="171" t="e">
        <f>O176*#REF!</f>
        <v>#REF!</v>
      </c>
      <c r="Q176" s="171">
        <v>0</v>
      </c>
      <c r="R176" s="172" t="e">
        <f>Q176*#REF!</f>
        <v>#REF!</v>
      </c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P176" s="173" t="s">
        <v>151</v>
      </c>
      <c r="AR176" s="173" t="s">
        <v>185</v>
      </c>
      <c r="AS176" s="173" t="s">
        <v>87</v>
      </c>
      <c r="AW176" s="14" t="s">
        <v>117</v>
      </c>
      <c r="BC176" s="174" t="e">
        <f>IF(L176="základní",#REF!,0)</f>
        <v>#REF!</v>
      </c>
      <c r="BD176" s="174">
        <f>IF(L176="snížená",#REF!,0)</f>
        <v>0</v>
      </c>
      <c r="BE176" s="174">
        <f>IF(L176="zákl. přenesená",#REF!,0)</f>
        <v>0</v>
      </c>
      <c r="BF176" s="174">
        <f>IF(L176="sníž. přenesená",#REF!,0)</f>
        <v>0</v>
      </c>
      <c r="BG176" s="174">
        <f>IF(L176="nulová",#REF!,0)</f>
        <v>0</v>
      </c>
      <c r="BH176" s="14" t="s">
        <v>85</v>
      </c>
      <c r="BI176" s="174" t="e">
        <f>ROUND(H176*#REF!,2)</f>
        <v>#REF!</v>
      </c>
      <c r="BJ176" s="14" t="s">
        <v>122</v>
      </c>
      <c r="BK176" s="173" t="s">
        <v>255</v>
      </c>
    </row>
    <row r="177" spans="1:63" s="2" customFormat="1" ht="16.5" customHeight="1">
      <c r="A177" s="30"/>
      <c r="B177" s="31"/>
      <c r="C177" s="181" t="s">
        <v>256</v>
      </c>
      <c r="D177" s="181" t="s">
        <v>185</v>
      </c>
      <c r="E177" s="182" t="s">
        <v>257</v>
      </c>
      <c r="F177" s="183" t="s">
        <v>258</v>
      </c>
      <c r="G177" s="184" t="s">
        <v>222</v>
      </c>
      <c r="H177" s="185"/>
      <c r="I177" s="183" t="s">
        <v>618</v>
      </c>
      <c r="J177" s="186"/>
      <c r="K177" s="187" t="s">
        <v>1</v>
      </c>
      <c r="L177" s="188" t="s">
        <v>43</v>
      </c>
      <c r="M177" s="66"/>
      <c r="N177" s="171" t="e">
        <f>M177*#REF!</f>
        <v>#REF!</v>
      </c>
      <c r="O177" s="171">
        <v>0</v>
      </c>
      <c r="P177" s="171" t="e">
        <f>O177*#REF!</f>
        <v>#REF!</v>
      </c>
      <c r="Q177" s="171">
        <v>0</v>
      </c>
      <c r="R177" s="172" t="e">
        <f>Q177*#REF!</f>
        <v>#REF!</v>
      </c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P177" s="173" t="s">
        <v>151</v>
      </c>
      <c r="AR177" s="173" t="s">
        <v>185</v>
      </c>
      <c r="AS177" s="173" t="s">
        <v>87</v>
      </c>
      <c r="AW177" s="14" t="s">
        <v>117</v>
      </c>
      <c r="BC177" s="174" t="e">
        <f>IF(L177="základní",#REF!,0)</f>
        <v>#REF!</v>
      </c>
      <c r="BD177" s="174">
        <f>IF(L177="snížená",#REF!,0)</f>
        <v>0</v>
      </c>
      <c r="BE177" s="174">
        <f>IF(L177="zákl. přenesená",#REF!,0)</f>
        <v>0</v>
      </c>
      <c r="BF177" s="174">
        <f>IF(L177="sníž. přenesená",#REF!,0)</f>
        <v>0</v>
      </c>
      <c r="BG177" s="174">
        <f>IF(L177="nulová",#REF!,0)</f>
        <v>0</v>
      </c>
      <c r="BH177" s="14" t="s">
        <v>85</v>
      </c>
      <c r="BI177" s="174" t="e">
        <f>ROUND(H177*#REF!,2)</f>
        <v>#REF!</v>
      </c>
      <c r="BJ177" s="14" t="s">
        <v>122</v>
      </c>
      <c r="BK177" s="173" t="s">
        <v>259</v>
      </c>
    </row>
    <row r="178" spans="1:63" s="2" customFormat="1" ht="16.5" customHeight="1">
      <c r="A178" s="30"/>
      <c r="B178" s="31"/>
      <c r="C178" s="181" t="s">
        <v>260</v>
      </c>
      <c r="D178" s="181" t="s">
        <v>185</v>
      </c>
      <c r="E178" s="182" t="s">
        <v>261</v>
      </c>
      <c r="F178" s="183" t="s">
        <v>262</v>
      </c>
      <c r="G178" s="184" t="s">
        <v>222</v>
      </c>
      <c r="H178" s="185"/>
      <c r="I178" s="183" t="s">
        <v>618</v>
      </c>
      <c r="J178" s="186"/>
      <c r="K178" s="187" t="s">
        <v>1</v>
      </c>
      <c r="L178" s="188" t="s">
        <v>43</v>
      </c>
      <c r="M178" s="66"/>
      <c r="N178" s="171" t="e">
        <f>M178*#REF!</f>
        <v>#REF!</v>
      </c>
      <c r="O178" s="171">
        <v>0</v>
      </c>
      <c r="P178" s="171" t="e">
        <f>O178*#REF!</f>
        <v>#REF!</v>
      </c>
      <c r="Q178" s="171">
        <v>0</v>
      </c>
      <c r="R178" s="172" t="e">
        <f>Q178*#REF!</f>
        <v>#REF!</v>
      </c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P178" s="173" t="s">
        <v>151</v>
      </c>
      <c r="AR178" s="173" t="s">
        <v>185</v>
      </c>
      <c r="AS178" s="173" t="s">
        <v>87</v>
      </c>
      <c r="AW178" s="14" t="s">
        <v>117</v>
      </c>
      <c r="BC178" s="174" t="e">
        <f>IF(L178="základní",#REF!,0)</f>
        <v>#REF!</v>
      </c>
      <c r="BD178" s="174">
        <f>IF(L178="snížená",#REF!,0)</f>
        <v>0</v>
      </c>
      <c r="BE178" s="174">
        <f>IF(L178="zákl. přenesená",#REF!,0)</f>
        <v>0</v>
      </c>
      <c r="BF178" s="174">
        <f>IF(L178="sníž. přenesená",#REF!,0)</f>
        <v>0</v>
      </c>
      <c r="BG178" s="174">
        <f>IF(L178="nulová",#REF!,0)</f>
        <v>0</v>
      </c>
      <c r="BH178" s="14" t="s">
        <v>85</v>
      </c>
      <c r="BI178" s="174" t="e">
        <f>ROUND(H178*#REF!,2)</f>
        <v>#REF!</v>
      </c>
      <c r="BJ178" s="14" t="s">
        <v>122</v>
      </c>
      <c r="BK178" s="173" t="s">
        <v>263</v>
      </c>
    </row>
    <row r="179" spans="1:63" s="2" customFormat="1" ht="16.5" customHeight="1">
      <c r="A179" s="30"/>
      <c r="B179" s="31"/>
      <c r="C179" s="181" t="s">
        <v>264</v>
      </c>
      <c r="D179" s="181" t="s">
        <v>185</v>
      </c>
      <c r="E179" s="182" t="s">
        <v>265</v>
      </c>
      <c r="F179" s="183" t="s">
        <v>266</v>
      </c>
      <c r="G179" s="184" t="s">
        <v>121</v>
      </c>
      <c r="H179" s="185"/>
      <c r="I179" s="183" t="s">
        <v>618</v>
      </c>
      <c r="J179" s="186"/>
      <c r="K179" s="187" t="s">
        <v>1</v>
      </c>
      <c r="L179" s="188" t="s">
        <v>43</v>
      </c>
      <c r="M179" s="66"/>
      <c r="N179" s="171" t="e">
        <f>M179*#REF!</f>
        <v>#REF!</v>
      </c>
      <c r="O179" s="171">
        <v>0</v>
      </c>
      <c r="P179" s="171" t="e">
        <f>O179*#REF!</f>
        <v>#REF!</v>
      </c>
      <c r="Q179" s="171">
        <v>0</v>
      </c>
      <c r="R179" s="172" t="e">
        <f>Q179*#REF!</f>
        <v>#REF!</v>
      </c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P179" s="173" t="s">
        <v>151</v>
      </c>
      <c r="AR179" s="173" t="s">
        <v>185</v>
      </c>
      <c r="AS179" s="173" t="s">
        <v>87</v>
      </c>
      <c r="AW179" s="14" t="s">
        <v>117</v>
      </c>
      <c r="BC179" s="174" t="e">
        <f>IF(L179="základní",#REF!,0)</f>
        <v>#REF!</v>
      </c>
      <c r="BD179" s="174">
        <f>IF(L179="snížená",#REF!,0)</f>
        <v>0</v>
      </c>
      <c r="BE179" s="174">
        <f>IF(L179="zákl. přenesená",#REF!,0)</f>
        <v>0</v>
      </c>
      <c r="BF179" s="174">
        <f>IF(L179="sníž. přenesená",#REF!,0)</f>
        <v>0</v>
      </c>
      <c r="BG179" s="174">
        <f>IF(L179="nulová",#REF!,0)</f>
        <v>0</v>
      </c>
      <c r="BH179" s="14" t="s">
        <v>85</v>
      </c>
      <c r="BI179" s="174" t="e">
        <f>ROUND(H179*#REF!,2)</f>
        <v>#REF!</v>
      </c>
      <c r="BJ179" s="14" t="s">
        <v>122</v>
      </c>
      <c r="BK179" s="173" t="s">
        <v>267</v>
      </c>
    </row>
    <row r="180" spans="1:63" s="2" customFormat="1" ht="16.5" customHeight="1">
      <c r="A180" s="30"/>
      <c r="B180" s="31"/>
      <c r="C180" s="181" t="s">
        <v>268</v>
      </c>
      <c r="D180" s="181" t="s">
        <v>185</v>
      </c>
      <c r="E180" s="182" t="s">
        <v>269</v>
      </c>
      <c r="F180" s="183" t="s">
        <v>270</v>
      </c>
      <c r="G180" s="184" t="s">
        <v>222</v>
      </c>
      <c r="H180" s="185"/>
      <c r="I180" s="183" t="s">
        <v>618</v>
      </c>
      <c r="J180" s="186"/>
      <c r="K180" s="187" t="s">
        <v>1</v>
      </c>
      <c r="L180" s="188" t="s">
        <v>43</v>
      </c>
      <c r="M180" s="66"/>
      <c r="N180" s="171" t="e">
        <f>M180*#REF!</f>
        <v>#REF!</v>
      </c>
      <c r="O180" s="171">
        <v>0</v>
      </c>
      <c r="P180" s="171" t="e">
        <f>O180*#REF!</f>
        <v>#REF!</v>
      </c>
      <c r="Q180" s="171">
        <v>0</v>
      </c>
      <c r="R180" s="172" t="e">
        <f>Q180*#REF!</f>
        <v>#REF!</v>
      </c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P180" s="173" t="s">
        <v>151</v>
      </c>
      <c r="AR180" s="173" t="s">
        <v>185</v>
      </c>
      <c r="AS180" s="173" t="s">
        <v>87</v>
      </c>
      <c r="AW180" s="14" t="s">
        <v>117</v>
      </c>
      <c r="BC180" s="174" t="e">
        <f>IF(L180="základní",#REF!,0)</f>
        <v>#REF!</v>
      </c>
      <c r="BD180" s="174">
        <f>IF(L180="snížená",#REF!,0)</f>
        <v>0</v>
      </c>
      <c r="BE180" s="174">
        <f>IF(L180="zákl. přenesená",#REF!,0)</f>
        <v>0</v>
      </c>
      <c r="BF180" s="174">
        <f>IF(L180="sníž. přenesená",#REF!,0)</f>
        <v>0</v>
      </c>
      <c r="BG180" s="174">
        <f>IF(L180="nulová",#REF!,0)</f>
        <v>0</v>
      </c>
      <c r="BH180" s="14" t="s">
        <v>85</v>
      </c>
      <c r="BI180" s="174" t="e">
        <f>ROUND(H180*#REF!,2)</f>
        <v>#REF!</v>
      </c>
      <c r="BJ180" s="14" t="s">
        <v>122</v>
      </c>
      <c r="BK180" s="173" t="s">
        <v>271</v>
      </c>
    </row>
    <row r="181" spans="1:63" s="2" customFormat="1" ht="16.5" customHeight="1">
      <c r="A181" s="30"/>
      <c r="B181" s="31"/>
      <c r="C181" s="181" t="s">
        <v>272</v>
      </c>
      <c r="D181" s="181" t="s">
        <v>185</v>
      </c>
      <c r="E181" s="182" t="s">
        <v>273</v>
      </c>
      <c r="F181" s="183" t="s">
        <v>274</v>
      </c>
      <c r="G181" s="184" t="s">
        <v>121</v>
      </c>
      <c r="H181" s="185"/>
      <c r="I181" s="183" t="s">
        <v>618</v>
      </c>
      <c r="J181" s="186"/>
      <c r="K181" s="187" t="s">
        <v>1</v>
      </c>
      <c r="L181" s="188" t="s">
        <v>43</v>
      </c>
      <c r="M181" s="66"/>
      <c r="N181" s="171" t="e">
        <f>M181*#REF!</f>
        <v>#REF!</v>
      </c>
      <c r="O181" s="171">
        <v>0</v>
      </c>
      <c r="P181" s="171" t="e">
        <f>O181*#REF!</f>
        <v>#REF!</v>
      </c>
      <c r="Q181" s="171">
        <v>0</v>
      </c>
      <c r="R181" s="172" t="e">
        <f>Q181*#REF!</f>
        <v>#REF!</v>
      </c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P181" s="173" t="s">
        <v>151</v>
      </c>
      <c r="AR181" s="173" t="s">
        <v>185</v>
      </c>
      <c r="AS181" s="173" t="s">
        <v>87</v>
      </c>
      <c r="AW181" s="14" t="s">
        <v>117</v>
      </c>
      <c r="BC181" s="174" t="e">
        <f>IF(L181="základní",#REF!,0)</f>
        <v>#REF!</v>
      </c>
      <c r="BD181" s="174">
        <f>IF(L181="snížená",#REF!,0)</f>
        <v>0</v>
      </c>
      <c r="BE181" s="174">
        <f>IF(L181="zákl. přenesená",#REF!,0)</f>
        <v>0</v>
      </c>
      <c r="BF181" s="174">
        <f>IF(L181="sníž. přenesená",#REF!,0)</f>
        <v>0</v>
      </c>
      <c r="BG181" s="174">
        <f>IF(L181="nulová",#REF!,0)</f>
        <v>0</v>
      </c>
      <c r="BH181" s="14" t="s">
        <v>85</v>
      </c>
      <c r="BI181" s="174" t="e">
        <f>ROUND(H181*#REF!,2)</f>
        <v>#REF!</v>
      </c>
      <c r="BJ181" s="14" t="s">
        <v>122</v>
      </c>
      <c r="BK181" s="173" t="s">
        <v>275</v>
      </c>
    </row>
    <row r="182" spans="1:63" s="2" customFormat="1" ht="16.5" customHeight="1">
      <c r="A182" s="30"/>
      <c r="B182" s="31"/>
      <c r="C182" s="181" t="s">
        <v>276</v>
      </c>
      <c r="D182" s="181" t="s">
        <v>185</v>
      </c>
      <c r="E182" s="182" t="s">
        <v>277</v>
      </c>
      <c r="F182" s="183" t="s">
        <v>278</v>
      </c>
      <c r="G182" s="184" t="s">
        <v>222</v>
      </c>
      <c r="H182" s="185"/>
      <c r="I182" s="183" t="s">
        <v>618</v>
      </c>
      <c r="J182" s="186"/>
      <c r="K182" s="187" t="s">
        <v>1</v>
      </c>
      <c r="L182" s="188" t="s">
        <v>43</v>
      </c>
      <c r="M182" s="66"/>
      <c r="N182" s="171" t="e">
        <f>M182*#REF!</f>
        <v>#REF!</v>
      </c>
      <c r="O182" s="171">
        <v>0</v>
      </c>
      <c r="P182" s="171" t="e">
        <f>O182*#REF!</f>
        <v>#REF!</v>
      </c>
      <c r="Q182" s="171">
        <v>0</v>
      </c>
      <c r="R182" s="172" t="e">
        <f>Q182*#REF!</f>
        <v>#REF!</v>
      </c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P182" s="173" t="s">
        <v>151</v>
      </c>
      <c r="AR182" s="173" t="s">
        <v>185</v>
      </c>
      <c r="AS182" s="173" t="s">
        <v>87</v>
      </c>
      <c r="AW182" s="14" t="s">
        <v>117</v>
      </c>
      <c r="BC182" s="174" t="e">
        <f>IF(L182="základní",#REF!,0)</f>
        <v>#REF!</v>
      </c>
      <c r="BD182" s="174">
        <f>IF(L182="snížená",#REF!,0)</f>
        <v>0</v>
      </c>
      <c r="BE182" s="174">
        <f>IF(L182="zákl. přenesená",#REF!,0)</f>
        <v>0</v>
      </c>
      <c r="BF182" s="174">
        <f>IF(L182="sníž. přenesená",#REF!,0)</f>
        <v>0</v>
      </c>
      <c r="BG182" s="174">
        <f>IF(L182="nulová",#REF!,0)</f>
        <v>0</v>
      </c>
      <c r="BH182" s="14" t="s">
        <v>85</v>
      </c>
      <c r="BI182" s="174" t="e">
        <f>ROUND(H182*#REF!,2)</f>
        <v>#REF!</v>
      </c>
      <c r="BJ182" s="14" t="s">
        <v>122</v>
      </c>
      <c r="BK182" s="173" t="s">
        <v>279</v>
      </c>
    </row>
    <row r="183" spans="1:63" s="2" customFormat="1" ht="16.5" customHeight="1">
      <c r="A183" s="30"/>
      <c r="B183" s="31"/>
      <c r="C183" s="181" t="s">
        <v>280</v>
      </c>
      <c r="D183" s="181" t="s">
        <v>185</v>
      </c>
      <c r="E183" s="182" t="s">
        <v>281</v>
      </c>
      <c r="F183" s="183" t="s">
        <v>282</v>
      </c>
      <c r="G183" s="184" t="s">
        <v>222</v>
      </c>
      <c r="H183" s="185"/>
      <c r="I183" s="183" t="s">
        <v>618</v>
      </c>
      <c r="J183" s="186"/>
      <c r="K183" s="187" t="s">
        <v>1</v>
      </c>
      <c r="L183" s="188" t="s">
        <v>43</v>
      </c>
      <c r="M183" s="66"/>
      <c r="N183" s="171" t="e">
        <f>M183*#REF!</f>
        <v>#REF!</v>
      </c>
      <c r="O183" s="171">
        <v>0</v>
      </c>
      <c r="P183" s="171" t="e">
        <f>O183*#REF!</f>
        <v>#REF!</v>
      </c>
      <c r="Q183" s="171">
        <v>0</v>
      </c>
      <c r="R183" s="172" t="e">
        <f>Q183*#REF!</f>
        <v>#REF!</v>
      </c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P183" s="173" t="s">
        <v>151</v>
      </c>
      <c r="AR183" s="173" t="s">
        <v>185</v>
      </c>
      <c r="AS183" s="173" t="s">
        <v>87</v>
      </c>
      <c r="AW183" s="14" t="s">
        <v>117</v>
      </c>
      <c r="BC183" s="174" t="e">
        <f>IF(L183="základní",#REF!,0)</f>
        <v>#REF!</v>
      </c>
      <c r="BD183" s="174">
        <f>IF(L183="snížená",#REF!,0)</f>
        <v>0</v>
      </c>
      <c r="BE183" s="174">
        <f>IF(L183="zákl. přenesená",#REF!,0)</f>
        <v>0</v>
      </c>
      <c r="BF183" s="174">
        <f>IF(L183="sníž. přenesená",#REF!,0)</f>
        <v>0</v>
      </c>
      <c r="BG183" s="174">
        <f>IF(L183="nulová",#REF!,0)</f>
        <v>0</v>
      </c>
      <c r="BH183" s="14" t="s">
        <v>85</v>
      </c>
      <c r="BI183" s="174" t="e">
        <f>ROUND(H183*#REF!,2)</f>
        <v>#REF!</v>
      </c>
      <c r="BJ183" s="14" t="s">
        <v>122</v>
      </c>
      <c r="BK183" s="173" t="s">
        <v>283</v>
      </c>
    </row>
    <row r="184" spans="1:63" s="2" customFormat="1" ht="16.5" customHeight="1">
      <c r="A184" s="30"/>
      <c r="B184" s="31"/>
      <c r="C184" s="181" t="s">
        <v>284</v>
      </c>
      <c r="D184" s="181" t="s">
        <v>185</v>
      </c>
      <c r="E184" s="182" t="s">
        <v>87</v>
      </c>
      <c r="F184" s="183" t="s">
        <v>285</v>
      </c>
      <c r="G184" s="184" t="s">
        <v>286</v>
      </c>
      <c r="H184" s="185"/>
      <c r="I184" s="183" t="s">
        <v>618</v>
      </c>
      <c r="J184" s="186"/>
      <c r="K184" s="187" t="s">
        <v>1</v>
      </c>
      <c r="L184" s="188" t="s">
        <v>43</v>
      </c>
      <c r="M184" s="66"/>
      <c r="N184" s="171" t="e">
        <f>M184*#REF!</f>
        <v>#REF!</v>
      </c>
      <c r="O184" s="171">
        <v>0</v>
      </c>
      <c r="P184" s="171" t="e">
        <f>O184*#REF!</f>
        <v>#REF!</v>
      </c>
      <c r="Q184" s="171">
        <v>0</v>
      </c>
      <c r="R184" s="172" t="e">
        <f>Q184*#REF!</f>
        <v>#REF!</v>
      </c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P184" s="173" t="s">
        <v>151</v>
      </c>
      <c r="AR184" s="173" t="s">
        <v>185</v>
      </c>
      <c r="AS184" s="173" t="s">
        <v>87</v>
      </c>
      <c r="AW184" s="14" t="s">
        <v>117</v>
      </c>
      <c r="BC184" s="174" t="e">
        <f>IF(L184="základní",#REF!,0)</f>
        <v>#REF!</v>
      </c>
      <c r="BD184" s="174">
        <f>IF(L184="snížená",#REF!,0)</f>
        <v>0</v>
      </c>
      <c r="BE184" s="174">
        <f>IF(L184="zákl. přenesená",#REF!,0)</f>
        <v>0</v>
      </c>
      <c r="BF184" s="174">
        <f>IF(L184="sníž. přenesená",#REF!,0)</f>
        <v>0</v>
      </c>
      <c r="BG184" s="174">
        <f>IF(L184="nulová",#REF!,0)</f>
        <v>0</v>
      </c>
      <c r="BH184" s="14" t="s">
        <v>85</v>
      </c>
      <c r="BI184" s="174" t="e">
        <f>ROUND(H184*#REF!,2)</f>
        <v>#REF!</v>
      </c>
      <c r="BJ184" s="14" t="s">
        <v>122</v>
      </c>
      <c r="BK184" s="173" t="s">
        <v>287</v>
      </c>
    </row>
    <row r="185" spans="1:63" s="12" customFormat="1" ht="22.9" customHeight="1">
      <c r="B185" s="151"/>
      <c r="C185" s="152"/>
      <c r="D185" s="153" t="s">
        <v>77</v>
      </c>
      <c r="E185" s="180" t="s">
        <v>288</v>
      </c>
      <c r="F185" s="180" t="s">
        <v>289</v>
      </c>
      <c r="G185" s="152"/>
      <c r="H185" s="155"/>
      <c r="I185" s="152"/>
      <c r="J185" s="156"/>
      <c r="K185" s="157"/>
      <c r="L185" s="158"/>
      <c r="M185" s="158"/>
      <c r="N185" s="159" t="e">
        <f>SUM(N186:N214)</f>
        <v>#REF!</v>
      </c>
      <c r="O185" s="158"/>
      <c r="P185" s="159" t="e">
        <f>SUM(P186:P214)</f>
        <v>#REF!</v>
      </c>
      <c r="Q185" s="158"/>
      <c r="R185" s="160" t="e">
        <f>SUM(R186:R214)</f>
        <v>#REF!</v>
      </c>
      <c r="AP185" s="161" t="s">
        <v>85</v>
      </c>
      <c r="AR185" s="162" t="s">
        <v>77</v>
      </c>
      <c r="AS185" s="162" t="s">
        <v>85</v>
      </c>
      <c r="AW185" s="161" t="s">
        <v>117</v>
      </c>
      <c r="BI185" s="163" t="e">
        <f>SUM(BI186:BI214)</f>
        <v>#REF!</v>
      </c>
    </row>
    <row r="186" spans="1:63" s="2" customFormat="1" ht="16.5" customHeight="1">
      <c r="A186" s="30"/>
      <c r="B186" s="31"/>
      <c r="C186" s="181" t="s">
        <v>290</v>
      </c>
      <c r="D186" s="181" t="s">
        <v>185</v>
      </c>
      <c r="E186" s="182" t="s">
        <v>85</v>
      </c>
      <c r="F186" s="183" t="s">
        <v>221</v>
      </c>
      <c r="G186" s="184" t="s">
        <v>222</v>
      </c>
      <c r="H186" s="185"/>
      <c r="I186" s="183" t="s">
        <v>618</v>
      </c>
      <c r="J186" s="186"/>
      <c r="K186" s="187" t="s">
        <v>1</v>
      </c>
      <c r="L186" s="188" t="s">
        <v>43</v>
      </c>
      <c r="M186" s="66"/>
      <c r="N186" s="171" t="e">
        <f>M186*#REF!</f>
        <v>#REF!</v>
      </c>
      <c r="O186" s="171">
        <v>0</v>
      </c>
      <c r="P186" s="171" t="e">
        <f>O186*#REF!</f>
        <v>#REF!</v>
      </c>
      <c r="Q186" s="171">
        <v>0</v>
      </c>
      <c r="R186" s="172" t="e">
        <f>Q186*#REF!</f>
        <v>#REF!</v>
      </c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P186" s="173" t="s">
        <v>151</v>
      </c>
      <c r="AR186" s="173" t="s">
        <v>185</v>
      </c>
      <c r="AS186" s="173" t="s">
        <v>87</v>
      </c>
      <c r="AW186" s="14" t="s">
        <v>117</v>
      </c>
      <c r="BC186" s="174" t="e">
        <f>IF(L186="základní",#REF!,0)</f>
        <v>#REF!</v>
      </c>
      <c r="BD186" s="174">
        <f>IF(L186="snížená",#REF!,0)</f>
        <v>0</v>
      </c>
      <c r="BE186" s="174">
        <f>IF(L186="zákl. přenesená",#REF!,0)</f>
        <v>0</v>
      </c>
      <c r="BF186" s="174">
        <f>IF(L186="sníž. přenesená",#REF!,0)</f>
        <v>0</v>
      </c>
      <c r="BG186" s="174">
        <f>IF(L186="nulová",#REF!,0)</f>
        <v>0</v>
      </c>
      <c r="BH186" s="14" t="s">
        <v>85</v>
      </c>
      <c r="BI186" s="174" t="e">
        <f>ROUND(H186*#REF!,2)</f>
        <v>#REF!</v>
      </c>
      <c r="BJ186" s="14" t="s">
        <v>122</v>
      </c>
      <c r="BK186" s="173" t="s">
        <v>291</v>
      </c>
    </row>
    <row r="187" spans="1:63" s="2" customFormat="1" ht="16.5" customHeight="1">
      <c r="A187" s="30"/>
      <c r="B187" s="31"/>
      <c r="C187" s="181" t="s">
        <v>292</v>
      </c>
      <c r="D187" s="181" t="s">
        <v>185</v>
      </c>
      <c r="E187" s="182" t="s">
        <v>119</v>
      </c>
      <c r="F187" s="183" t="s">
        <v>293</v>
      </c>
      <c r="G187" s="184" t="s">
        <v>121</v>
      </c>
      <c r="H187" s="185"/>
      <c r="I187" s="183" t="s">
        <v>618</v>
      </c>
      <c r="J187" s="186"/>
      <c r="K187" s="187" t="s">
        <v>1</v>
      </c>
      <c r="L187" s="188" t="s">
        <v>43</v>
      </c>
      <c r="M187" s="66"/>
      <c r="N187" s="171" t="e">
        <f>M187*#REF!</f>
        <v>#REF!</v>
      </c>
      <c r="O187" s="171">
        <v>0</v>
      </c>
      <c r="P187" s="171" t="e">
        <f>O187*#REF!</f>
        <v>#REF!</v>
      </c>
      <c r="Q187" s="171">
        <v>0</v>
      </c>
      <c r="R187" s="172" t="e">
        <f>Q187*#REF!</f>
        <v>#REF!</v>
      </c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P187" s="173" t="s">
        <v>151</v>
      </c>
      <c r="AR187" s="173" t="s">
        <v>185</v>
      </c>
      <c r="AS187" s="173" t="s">
        <v>87</v>
      </c>
      <c r="AW187" s="14" t="s">
        <v>117</v>
      </c>
      <c r="BC187" s="174" t="e">
        <f>IF(L187="základní",#REF!,0)</f>
        <v>#REF!</v>
      </c>
      <c r="BD187" s="174">
        <f>IF(L187="snížená",#REF!,0)</f>
        <v>0</v>
      </c>
      <c r="BE187" s="174">
        <f>IF(L187="zákl. přenesená",#REF!,0)</f>
        <v>0</v>
      </c>
      <c r="BF187" s="174">
        <f>IF(L187="sníž. přenesená",#REF!,0)</f>
        <v>0</v>
      </c>
      <c r="BG187" s="174">
        <f>IF(L187="nulová",#REF!,0)</f>
        <v>0</v>
      </c>
      <c r="BH187" s="14" t="s">
        <v>85</v>
      </c>
      <c r="BI187" s="174" t="e">
        <f>ROUND(H187*#REF!,2)</f>
        <v>#REF!</v>
      </c>
      <c r="BJ187" s="14" t="s">
        <v>122</v>
      </c>
      <c r="BK187" s="173" t="s">
        <v>294</v>
      </c>
    </row>
    <row r="188" spans="1:63" s="2" customFormat="1" ht="16.5" customHeight="1">
      <c r="A188" s="30"/>
      <c r="B188" s="31"/>
      <c r="C188" s="181" t="s">
        <v>295</v>
      </c>
      <c r="D188" s="181" t="s">
        <v>185</v>
      </c>
      <c r="E188" s="182" t="s">
        <v>296</v>
      </c>
      <c r="F188" s="183" t="s">
        <v>297</v>
      </c>
      <c r="G188" s="184" t="s">
        <v>121</v>
      </c>
      <c r="H188" s="185"/>
      <c r="I188" s="183" t="s">
        <v>618</v>
      </c>
      <c r="J188" s="186"/>
      <c r="K188" s="187" t="s">
        <v>1</v>
      </c>
      <c r="L188" s="188" t="s">
        <v>43</v>
      </c>
      <c r="M188" s="66"/>
      <c r="N188" s="171" t="e">
        <f>M188*#REF!</f>
        <v>#REF!</v>
      </c>
      <c r="O188" s="171">
        <v>0</v>
      </c>
      <c r="P188" s="171" t="e">
        <f>O188*#REF!</f>
        <v>#REF!</v>
      </c>
      <c r="Q188" s="171">
        <v>0</v>
      </c>
      <c r="R188" s="172" t="e">
        <f>Q188*#REF!</f>
        <v>#REF!</v>
      </c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P188" s="173" t="s">
        <v>151</v>
      </c>
      <c r="AR188" s="173" t="s">
        <v>185</v>
      </c>
      <c r="AS188" s="173" t="s">
        <v>87</v>
      </c>
      <c r="AW188" s="14" t="s">
        <v>117</v>
      </c>
      <c r="BC188" s="174" t="e">
        <f>IF(L188="základní",#REF!,0)</f>
        <v>#REF!</v>
      </c>
      <c r="BD188" s="174">
        <f>IF(L188="snížená",#REF!,0)</f>
        <v>0</v>
      </c>
      <c r="BE188" s="174">
        <f>IF(L188="zákl. přenesená",#REF!,0)</f>
        <v>0</v>
      </c>
      <c r="BF188" s="174">
        <f>IF(L188="sníž. přenesená",#REF!,0)</f>
        <v>0</v>
      </c>
      <c r="BG188" s="174">
        <f>IF(L188="nulová",#REF!,0)</f>
        <v>0</v>
      </c>
      <c r="BH188" s="14" t="s">
        <v>85</v>
      </c>
      <c r="BI188" s="174" t="e">
        <f>ROUND(H188*#REF!,2)</f>
        <v>#REF!</v>
      </c>
      <c r="BJ188" s="14" t="s">
        <v>122</v>
      </c>
      <c r="BK188" s="173" t="s">
        <v>298</v>
      </c>
    </row>
    <row r="189" spans="1:63" s="2" customFormat="1" ht="16.5" customHeight="1">
      <c r="A189" s="30"/>
      <c r="B189" s="31"/>
      <c r="C189" s="181" t="s">
        <v>299</v>
      </c>
      <c r="D189" s="181" t="s">
        <v>185</v>
      </c>
      <c r="E189" s="182" t="s">
        <v>300</v>
      </c>
      <c r="F189" s="183" t="s">
        <v>195</v>
      </c>
      <c r="G189" s="184" t="s">
        <v>121</v>
      </c>
      <c r="H189" s="185"/>
      <c r="I189" s="183" t="s">
        <v>618</v>
      </c>
      <c r="J189" s="186"/>
      <c r="K189" s="187" t="s">
        <v>1</v>
      </c>
      <c r="L189" s="188" t="s">
        <v>43</v>
      </c>
      <c r="M189" s="66"/>
      <c r="N189" s="171" t="e">
        <f>M189*#REF!</f>
        <v>#REF!</v>
      </c>
      <c r="O189" s="171">
        <v>0</v>
      </c>
      <c r="P189" s="171" t="e">
        <f>O189*#REF!</f>
        <v>#REF!</v>
      </c>
      <c r="Q189" s="171">
        <v>0</v>
      </c>
      <c r="R189" s="172" t="e">
        <f>Q189*#REF!</f>
        <v>#REF!</v>
      </c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P189" s="173" t="s">
        <v>151</v>
      </c>
      <c r="AR189" s="173" t="s">
        <v>185</v>
      </c>
      <c r="AS189" s="173" t="s">
        <v>87</v>
      </c>
      <c r="AW189" s="14" t="s">
        <v>117</v>
      </c>
      <c r="BC189" s="174" t="e">
        <f>IF(L189="základní",#REF!,0)</f>
        <v>#REF!</v>
      </c>
      <c r="BD189" s="174">
        <f>IF(L189="snížená",#REF!,0)</f>
        <v>0</v>
      </c>
      <c r="BE189" s="174">
        <f>IF(L189="zákl. přenesená",#REF!,0)</f>
        <v>0</v>
      </c>
      <c r="BF189" s="174">
        <f>IF(L189="sníž. přenesená",#REF!,0)</f>
        <v>0</v>
      </c>
      <c r="BG189" s="174">
        <f>IF(L189="nulová",#REF!,0)</f>
        <v>0</v>
      </c>
      <c r="BH189" s="14" t="s">
        <v>85</v>
      </c>
      <c r="BI189" s="174" t="e">
        <f>ROUND(H189*#REF!,2)</f>
        <v>#REF!</v>
      </c>
      <c r="BJ189" s="14" t="s">
        <v>122</v>
      </c>
      <c r="BK189" s="173" t="s">
        <v>301</v>
      </c>
    </row>
    <row r="190" spans="1:63" s="2" customFormat="1" ht="16.5" customHeight="1">
      <c r="A190" s="30"/>
      <c r="B190" s="31"/>
      <c r="C190" s="181" t="s">
        <v>302</v>
      </c>
      <c r="D190" s="181" t="s">
        <v>185</v>
      </c>
      <c r="E190" s="182" t="s">
        <v>303</v>
      </c>
      <c r="F190" s="183" t="s">
        <v>304</v>
      </c>
      <c r="G190" s="184" t="s">
        <v>121</v>
      </c>
      <c r="H190" s="185"/>
      <c r="I190" s="183" t="s">
        <v>618</v>
      </c>
      <c r="J190" s="186"/>
      <c r="K190" s="187" t="s">
        <v>1</v>
      </c>
      <c r="L190" s="188" t="s">
        <v>43</v>
      </c>
      <c r="M190" s="66"/>
      <c r="N190" s="171" t="e">
        <f>M190*#REF!</f>
        <v>#REF!</v>
      </c>
      <c r="O190" s="171">
        <v>0</v>
      </c>
      <c r="P190" s="171" t="e">
        <f>O190*#REF!</f>
        <v>#REF!</v>
      </c>
      <c r="Q190" s="171">
        <v>0</v>
      </c>
      <c r="R190" s="172" t="e">
        <f>Q190*#REF!</f>
        <v>#REF!</v>
      </c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P190" s="173" t="s">
        <v>151</v>
      </c>
      <c r="AR190" s="173" t="s">
        <v>185</v>
      </c>
      <c r="AS190" s="173" t="s">
        <v>87</v>
      </c>
      <c r="AW190" s="14" t="s">
        <v>117</v>
      </c>
      <c r="BC190" s="174" t="e">
        <f>IF(L190="základní",#REF!,0)</f>
        <v>#REF!</v>
      </c>
      <c r="BD190" s="174">
        <f>IF(L190="snížená",#REF!,0)</f>
        <v>0</v>
      </c>
      <c r="BE190" s="174">
        <f>IF(L190="zákl. přenesená",#REF!,0)</f>
        <v>0</v>
      </c>
      <c r="BF190" s="174">
        <f>IF(L190="sníž. přenesená",#REF!,0)</f>
        <v>0</v>
      </c>
      <c r="BG190" s="174">
        <f>IF(L190="nulová",#REF!,0)</f>
        <v>0</v>
      </c>
      <c r="BH190" s="14" t="s">
        <v>85</v>
      </c>
      <c r="BI190" s="174" t="e">
        <f>ROUND(H190*#REF!,2)</f>
        <v>#REF!</v>
      </c>
      <c r="BJ190" s="14" t="s">
        <v>122</v>
      </c>
      <c r="BK190" s="173" t="s">
        <v>305</v>
      </c>
    </row>
    <row r="191" spans="1:63" s="2" customFormat="1" ht="24.2" customHeight="1">
      <c r="A191" s="30"/>
      <c r="B191" s="31"/>
      <c r="C191" s="181" t="s">
        <v>306</v>
      </c>
      <c r="D191" s="181" t="s">
        <v>185</v>
      </c>
      <c r="E191" s="182" t="s">
        <v>307</v>
      </c>
      <c r="F191" s="183" t="s">
        <v>308</v>
      </c>
      <c r="G191" s="184" t="s">
        <v>121</v>
      </c>
      <c r="H191" s="185"/>
      <c r="I191" s="183" t="s">
        <v>618</v>
      </c>
      <c r="J191" s="186"/>
      <c r="K191" s="187" t="s">
        <v>1</v>
      </c>
      <c r="L191" s="188" t="s">
        <v>43</v>
      </c>
      <c r="M191" s="66"/>
      <c r="N191" s="171" t="e">
        <f>M191*#REF!</f>
        <v>#REF!</v>
      </c>
      <c r="O191" s="171">
        <v>0</v>
      </c>
      <c r="P191" s="171" t="e">
        <f>O191*#REF!</f>
        <v>#REF!</v>
      </c>
      <c r="Q191" s="171">
        <v>0</v>
      </c>
      <c r="R191" s="172" t="e">
        <f>Q191*#REF!</f>
        <v>#REF!</v>
      </c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P191" s="173" t="s">
        <v>151</v>
      </c>
      <c r="AR191" s="173" t="s">
        <v>185</v>
      </c>
      <c r="AS191" s="173" t="s">
        <v>87</v>
      </c>
      <c r="AW191" s="14" t="s">
        <v>117</v>
      </c>
      <c r="BC191" s="174" t="e">
        <f>IF(L191="základní",#REF!,0)</f>
        <v>#REF!</v>
      </c>
      <c r="BD191" s="174">
        <f>IF(L191="snížená",#REF!,0)</f>
        <v>0</v>
      </c>
      <c r="BE191" s="174">
        <f>IF(L191="zákl. přenesená",#REF!,0)</f>
        <v>0</v>
      </c>
      <c r="BF191" s="174">
        <f>IF(L191="sníž. přenesená",#REF!,0)</f>
        <v>0</v>
      </c>
      <c r="BG191" s="174">
        <f>IF(L191="nulová",#REF!,0)</f>
        <v>0</v>
      </c>
      <c r="BH191" s="14" t="s">
        <v>85</v>
      </c>
      <c r="BI191" s="174" t="e">
        <f>ROUND(H191*#REF!,2)</f>
        <v>#REF!</v>
      </c>
      <c r="BJ191" s="14" t="s">
        <v>122</v>
      </c>
      <c r="BK191" s="173" t="s">
        <v>309</v>
      </c>
    </row>
    <row r="192" spans="1:63" s="2" customFormat="1" ht="16.5" customHeight="1">
      <c r="A192" s="30"/>
      <c r="B192" s="31"/>
      <c r="C192" s="181" t="s">
        <v>310</v>
      </c>
      <c r="D192" s="181" t="s">
        <v>185</v>
      </c>
      <c r="E192" s="182" t="s">
        <v>311</v>
      </c>
      <c r="F192" s="183" t="s">
        <v>312</v>
      </c>
      <c r="G192" s="184" t="s">
        <v>121</v>
      </c>
      <c r="H192" s="185"/>
      <c r="I192" s="183" t="s">
        <v>618</v>
      </c>
      <c r="J192" s="186"/>
      <c r="K192" s="187" t="s">
        <v>1</v>
      </c>
      <c r="L192" s="188" t="s">
        <v>43</v>
      </c>
      <c r="M192" s="66"/>
      <c r="N192" s="171" t="e">
        <f>M192*#REF!</f>
        <v>#REF!</v>
      </c>
      <c r="O192" s="171">
        <v>0</v>
      </c>
      <c r="P192" s="171" t="e">
        <f>O192*#REF!</f>
        <v>#REF!</v>
      </c>
      <c r="Q192" s="171">
        <v>0</v>
      </c>
      <c r="R192" s="172" t="e">
        <f>Q192*#REF!</f>
        <v>#REF!</v>
      </c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P192" s="173" t="s">
        <v>151</v>
      </c>
      <c r="AR192" s="173" t="s">
        <v>185</v>
      </c>
      <c r="AS192" s="173" t="s">
        <v>87</v>
      </c>
      <c r="AW192" s="14" t="s">
        <v>117</v>
      </c>
      <c r="BC192" s="174" t="e">
        <f>IF(L192="základní",#REF!,0)</f>
        <v>#REF!</v>
      </c>
      <c r="BD192" s="174">
        <f>IF(L192="snížená",#REF!,0)</f>
        <v>0</v>
      </c>
      <c r="BE192" s="174">
        <f>IF(L192="zákl. přenesená",#REF!,0)</f>
        <v>0</v>
      </c>
      <c r="BF192" s="174">
        <f>IF(L192="sníž. přenesená",#REF!,0)</f>
        <v>0</v>
      </c>
      <c r="BG192" s="174">
        <f>IF(L192="nulová",#REF!,0)</f>
        <v>0</v>
      </c>
      <c r="BH192" s="14" t="s">
        <v>85</v>
      </c>
      <c r="BI192" s="174" t="e">
        <f>ROUND(H192*#REF!,2)</f>
        <v>#REF!</v>
      </c>
      <c r="BJ192" s="14" t="s">
        <v>122</v>
      </c>
      <c r="BK192" s="173" t="s">
        <v>313</v>
      </c>
    </row>
    <row r="193" spans="1:63" s="2" customFormat="1" ht="16.5" customHeight="1">
      <c r="A193" s="30"/>
      <c r="B193" s="31"/>
      <c r="C193" s="181" t="s">
        <v>314</v>
      </c>
      <c r="D193" s="181" t="s">
        <v>185</v>
      </c>
      <c r="E193" s="182" t="s">
        <v>315</v>
      </c>
      <c r="F193" s="183" t="s">
        <v>207</v>
      </c>
      <c r="G193" s="184" t="s">
        <v>121</v>
      </c>
      <c r="H193" s="185"/>
      <c r="I193" s="183" t="s">
        <v>618</v>
      </c>
      <c r="J193" s="186"/>
      <c r="K193" s="187" t="s">
        <v>1</v>
      </c>
      <c r="L193" s="188" t="s">
        <v>43</v>
      </c>
      <c r="M193" s="66"/>
      <c r="N193" s="171" t="e">
        <f>M193*#REF!</f>
        <v>#REF!</v>
      </c>
      <c r="O193" s="171">
        <v>0</v>
      </c>
      <c r="P193" s="171" t="e">
        <f>O193*#REF!</f>
        <v>#REF!</v>
      </c>
      <c r="Q193" s="171">
        <v>0</v>
      </c>
      <c r="R193" s="172" t="e">
        <f>Q193*#REF!</f>
        <v>#REF!</v>
      </c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P193" s="173" t="s">
        <v>151</v>
      </c>
      <c r="AR193" s="173" t="s">
        <v>185</v>
      </c>
      <c r="AS193" s="173" t="s">
        <v>87</v>
      </c>
      <c r="AW193" s="14" t="s">
        <v>117</v>
      </c>
      <c r="BC193" s="174" t="e">
        <f>IF(L193="základní",#REF!,0)</f>
        <v>#REF!</v>
      </c>
      <c r="BD193" s="174">
        <f>IF(L193="snížená",#REF!,0)</f>
        <v>0</v>
      </c>
      <c r="BE193" s="174">
        <f>IF(L193="zákl. přenesená",#REF!,0)</f>
        <v>0</v>
      </c>
      <c r="BF193" s="174">
        <f>IF(L193="sníž. přenesená",#REF!,0)</f>
        <v>0</v>
      </c>
      <c r="BG193" s="174">
        <f>IF(L193="nulová",#REF!,0)</f>
        <v>0</v>
      </c>
      <c r="BH193" s="14" t="s">
        <v>85</v>
      </c>
      <c r="BI193" s="174" t="e">
        <f>ROUND(H193*#REF!,2)</f>
        <v>#REF!</v>
      </c>
      <c r="BJ193" s="14" t="s">
        <v>122</v>
      </c>
      <c r="BK193" s="173" t="s">
        <v>316</v>
      </c>
    </row>
    <row r="194" spans="1:63" s="2" customFormat="1" ht="16.5" customHeight="1">
      <c r="A194" s="30"/>
      <c r="B194" s="31"/>
      <c r="C194" s="181" t="s">
        <v>317</v>
      </c>
      <c r="D194" s="181" t="s">
        <v>185</v>
      </c>
      <c r="E194" s="182" t="s">
        <v>318</v>
      </c>
      <c r="F194" s="183" t="s">
        <v>210</v>
      </c>
      <c r="G194" s="184" t="s">
        <v>121</v>
      </c>
      <c r="H194" s="185"/>
      <c r="I194" s="183" t="s">
        <v>618</v>
      </c>
      <c r="J194" s="186"/>
      <c r="K194" s="187" t="s">
        <v>1</v>
      </c>
      <c r="L194" s="188" t="s">
        <v>43</v>
      </c>
      <c r="M194" s="66"/>
      <c r="N194" s="171" t="e">
        <f>M194*#REF!</f>
        <v>#REF!</v>
      </c>
      <c r="O194" s="171">
        <v>0</v>
      </c>
      <c r="P194" s="171" t="e">
        <f>O194*#REF!</f>
        <v>#REF!</v>
      </c>
      <c r="Q194" s="171">
        <v>0</v>
      </c>
      <c r="R194" s="172" t="e">
        <f>Q194*#REF!</f>
        <v>#REF!</v>
      </c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P194" s="173" t="s">
        <v>151</v>
      </c>
      <c r="AR194" s="173" t="s">
        <v>185</v>
      </c>
      <c r="AS194" s="173" t="s">
        <v>87</v>
      </c>
      <c r="AW194" s="14" t="s">
        <v>117</v>
      </c>
      <c r="BC194" s="174" t="e">
        <f>IF(L194="základní",#REF!,0)</f>
        <v>#REF!</v>
      </c>
      <c r="BD194" s="174">
        <f>IF(L194="snížená",#REF!,0)</f>
        <v>0</v>
      </c>
      <c r="BE194" s="174">
        <f>IF(L194="zákl. přenesená",#REF!,0)</f>
        <v>0</v>
      </c>
      <c r="BF194" s="174">
        <f>IF(L194="sníž. přenesená",#REF!,0)</f>
        <v>0</v>
      </c>
      <c r="BG194" s="174">
        <f>IF(L194="nulová",#REF!,0)</f>
        <v>0</v>
      </c>
      <c r="BH194" s="14" t="s">
        <v>85</v>
      </c>
      <c r="BI194" s="174" t="e">
        <f>ROUND(H194*#REF!,2)</f>
        <v>#REF!</v>
      </c>
      <c r="BJ194" s="14" t="s">
        <v>122</v>
      </c>
      <c r="BK194" s="173" t="s">
        <v>319</v>
      </c>
    </row>
    <row r="195" spans="1:63" s="2" customFormat="1" ht="16.5" customHeight="1">
      <c r="A195" s="30"/>
      <c r="B195" s="31"/>
      <c r="C195" s="181" t="s">
        <v>320</v>
      </c>
      <c r="D195" s="181" t="s">
        <v>185</v>
      </c>
      <c r="E195" s="182" t="s">
        <v>321</v>
      </c>
      <c r="F195" s="183" t="s">
        <v>214</v>
      </c>
      <c r="G195" s="184" t="s">
        <v>121</v>
      </c>
      <c r="H195" s="185"/>
      <c r="I195" s="183" t="s">
        <v>618</v>
      </c>
      <c r="J195" s="186"/>
      <c r="K195" s="187" t="s">
        <v>1</v>
      </c>
      <c r="L195" s="188" t="s">
        <v>43</v>
      </c>
      <c r="M195" s="66"/>
      <c r="N195" s="171" t="e">
        <f>M195*#REF!</f>
        <v>#REF!</v>
      </c>
      <c r="O195" s="171">
        <v>0</v>
      </c>
      <c r="P195" s="171" t="e">
        <f>O195*#REF!</f>
        <v>#REF!</v>
      </c>
      <c r="Q195" s="171">
        <v>0</v>
      </c>
      <c r="R195" s="172" t="e">
        <f>Q195*#REF!</f>
        <v>#REF!</v>
      </c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P195" s="173" t="s">
        <v>151</v>
      </c>
      <c r="AR195" s="173" t="s">
        <v>185</v>
      </c>
      <c r="AS195" s="173" t="s">
        <v>87</v>
      </c>
      <c r="AW195" s="14" t="s">
        <v>117</v>
      </c>
      <c r="BC195" s="174" t="e">
        <f>IF(L195="základní",#REF!,0)</f>
        <v>#REF!</v>
      </c>
      <c r="BD195" s="174">
        <f>IF(L195="snížená",#REF!,0)</f>
        <v>0</v>
      </c>
      <c r="BE195" s="174">
        <f>IF(L195="zákl. přenesená",#REF!,0)</f>
        <v>0</v>
      </c>
      <c r="BF195" s="174">
        <f>IF(L195="sníž. přenesená",#REF!,0)</f>
        <v>0</v>
      </c>
      <c r="BG195" s="174">
        <f>IF(L195="nulová",#REF!,0)</f>
        <v>0</v>
      </c>
      <c r="BH195" s="14" t="s">
        <v>85</v>
      </c>
      <c r="BI195" s="174" t="e">
        <f>ROUND(H195*#REF!,2)</f>
        <v>#REF!</v>
      </c>
      <c r="BJ195" s="14" t="s">
        <v>122</v>
      </c>
      <c r="BK195" s="173" t="s">
        <v>322</v>
      </c>
    </row>
    <row r="196" spans="1:63" s="2" customFormat="1" ht="16.5" customHeight="1">
      <c r="A196" s="30"/>
      <c r="B196" s="31"/>
      <c r="C196" s="181" t="s">
        <v>323</v>
      </c>
      <c r="D196" s="181" t="s">
        <v>185</v>
      </c>
      <c r="E196" s="182" t="s">
        <v>324</v>
      </c>
      <c r="F196" s="183" t="s">
        <v>325</v>
      </c>
      <c r="G196" s="184" t="s">
        <v>121</v>
      </c>
      <c r="H196" s="185"/>
      <c r="I196" s="183" t="s">
        <v>618</v>
      </c>
      <c r="J196" s="186"/>
      <c r="K196" s="187" t="s">
        <v>1</v>
      </c>
      <c r="L196" s="188" t="s">
        <v>43</v>
      </c>
      <c r="M196" s="66"/>
      <c r="N196" s="171" t="e">
        <f>M196*#REF!</f>
        <v>#REF!</v>
      </c>
      <c r="O196" s="171">
        <v>0</v>
      </c>
      <c r="P196" s="171" t="e">
        <f>O196*#REF!</f>
        <v>#REF!</v>
      </c>
      <c r="Q196" s="171">
        <v>0</v>
      </c>
      <c r="R196" s="172" t="e">
        <f>Q196*#REF!</f>
        <v>#REF!</v>
      </c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P196" s="173" t="s">
        <v>151</v>
      </c>
      <c r="AR196" s="173" t="s">
        <v>185</v>
      </c>
      <c r="AS196" s="173" t="s">
        <v>87</v>
      </c>
      <c r="AW196" s="14" t="s">
        <v>117</v>
      </c>
      <c r="BC196" s="174" t="e">
        <f>IF(L196="základní",#REF!,0)</f>
        <v>#REF!</v>
      </c>
      <c r="BD196" s="174">
        <f>IF(L196="snížená",#REF!,0)</f>
        <v>0</v>
      </c>
      <c r="BE196" s="174">
        <f>IF(L196="zákl. přenesená",#REF!,0)</f>
        <v>0</v>
      </c>
      <c r="BF196" s="174">
        <f>IF(L196="sníž. přenesená",#REF!,0)</f>
        <v>0</v>
      </c>
      <c r="BG196" s="174">
        <f>IF(L196="nulová",#REF!,0)</f>
        <v>0</v>
      </c>
      <c r="BH196" s="14" t="s">
        <v>85</v>
      </c>
      <c r="BI196" s="174" t="e">
        <f>ROUND(H196*#REF!,2)</f>
        <v>#REF!</v>
      </c>
      <c r="BJ196" s="14" t="s">
        <v>122</v>
      </c>
      <c r="BK196" s="173" t="s">
        <v>326</v>
      </c>
    </row>
    <row r="197" spans="1:63" s="2" customFormat="1" ht="16.5" customHeight="1">
      <c r="A197" s="30"/>
      <c r="B197" s="31"/>
      <c r="C197" s="181" t="s">
        <v>327</v>
      </c>
      <c r="D197" s="181" t="s">
        <v>185</v>
      </c>
      <c r="E197" s="182" t="s">
        <v>328</v>
      </c>
      <c r="F197" s="183" t="s">
        <v>329</v>
      </c>
      <c r="G197" s="184" t="s">
        <v>121</v>
      </c>
      <c r="H197" s="185"/>
      <c r="I197" s="183" t="s">
        <v>618</v>
      </c>
      <c r="J197" s="186"/>
      <c r="K197" s="187" t="s">
        <v>1</v>
      </c>
      <c r="L197" s="188" t="s">
        <v>43</v>
      </c>
      <c r="M197" s="66"/>
      <c r="N197" s="171" t="e">
        <f>M197*#REF!</f>
        <v>#REF!</v>
      </c>
      <c r="O197" s="171">
        <v>0</v>
      </c>
      <c r="P197" s="171" t="e">
        <f>O197*#REF!</f>
        <v>#REF!</v>
      </c>
      <c r="Q197" s="171">
        <v>0</v>
      </c>
      <c r="R197" s="172" t="e">
        <f>Q197*#REF!</f>
        <v>#REF!</v>
      </c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P197" s="173" t="s">
        <v>151</v>
      </c>
      <c r="AR197" s="173" t="s">
        <v>185</v>
      </c>
      <c r="AS197" s="173" t="s">
        <v>87</v>
      </c>
      <c r="AW197" s="14" t="s">
        <v>117</v>
      </c>
      <c r="BC197" s="174" t="e">
        <f>IF(L197="základní",#REF!,0)</f>
        <v>#REF!</v>
      </c>
      <c r="BD197" s="174">
        <f>IF(L197="snížená",#REF!,0)</f>
        <v>0</v>
      </c>
      <c r="BE197" s="174">
        <f>IF(L197="zákl. přenesená",#REF!,0)</f>
        <v>0</v>
      </c>
      <c r="BF197" s="174">
        <f>IF(L197="sníž. přenesená",#REF!,0)</f>
        <v>0</v>
      </c>
      <c r="BG197" s="174">
        <f>IF(L197="nulová",#REF!,0)</f>
        <v>0</v>
      </c>
      <c r="BH197" s="14" t="s">
        <v>85</v>
      </c>
      <c r="BI197" s="174" t="e">
        <f>ROUND(H197*#REF!,2)</f>
        <v>#REF!</v>
      </c>
      <c r="BJ197" s="14" t="s">
        <v>122</v>
      </c>
      <c r="BK197" s="173" t="s">
        <v>330</v>
      </c>
    </row>
    <row r="198" spans="1:63" s="2" customFormat="1" ht="16.5" customHeight="1">
      <c r="A198" s="30"/>
      <c r="B198" s="31"/>
      <c r="C198" s="181" t="s">
        <v>331</v>
      </c>
      <c r="D198" s="181" t="s">
        <v>185</v>
      </c>
      <c r="E198" s="182" t="s">
        <v>332</v>
      </c>
      <c r="F198" s="183" t="s">
        <v>333</v>
      </c>
      <c r="G198" s="184" t="s">
        <v>121</v>
      </c>
      <c r="H198" s="185"/>
      <c r="I198" s="183" t="s">
        <v>618</v>
      </c>
      <c r="J198" s="186"/>
      <c r="K198" s="187" t="s">
        <v>1</v>
      </c>
      <c r="L198" s="188" t="s">
        <v>43</v>
      </c>
      <c r="M198" s="66"/>
      <c r="N198" s="171" t="e">
        <f>M198*#REF!</f>
        <v>#REF!</v>
      </c>
      <c r="O198" s="171">
        <v>0</v>
      </c>
      <c r="P198" s="171" t="e">
        <f>O198*#REF!</f>
        <v>#REF!</v>
      </c>
      <c r="Q198" s="171">
        <v>0</v>
      </c>
      <c r="R198" s="172" t="e">
        <f>Q198*#REF!</f>
        <v>#REF!</v>
      </c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P198" s="173" t="s">
        <v>151</v>
      </c>
      <c r="AR198" s="173" t="s">
        <v>185</v>
      </c>
      <c r="AS198" s="173" t="s">
        <v>87</v>
      </c>
      <c r="AW198" s="14" t="s">
        <v>117</v>
      </c>
      <c r="BC198" s="174" t="e">
        <f>IF(L198="základní",#REF!,0)</f>
        <v>#REF!</v>
      </c>
      <c r="BD198" s="174">
        <f>IF(L198="snížená",#REF!,0)</f>
        <v>0</v>
      </c>
      <c r="BE198" s="174">
        <f>IF(L198="zákl. přenesená",#REF!,0)</f>
        <v>0</v>
      </c>
      <c r="BF198" s="174">
        <f>IF(L198="sníž. přenesená",#REF!,0)</f>
        <v>0</v>
      </c>
      <c r="BG198" s="174">
        <f>IF(L198="nulová",#REF!,0)</f>
        <v>0</v>
      </c>
      <c r="BH198" s="14" t="s">
        <v>85</v>
      </c>
      <c r="BI198" s="174" t="e">
        <f>ROUND(H198*#REF!,2)</f>
        <v>#REF!</v>
      </c>
      <c r="BJ198" s="14" t="s">
        <v>122</v>
      </c>
      <c r="BK198" s="173" t="s">
        <v>334</v>
      </c>
    </row>
    <row r="199" spans="1:63" s="2" customFormat="1" ht="16.5" customHeight="1">
      <c r="A199" s="30"/>
      <c r="B199" s="31"/>
      <c r="C199" s="181" t="s">
        <v>335</v>
      </c>
      <c r="D199" s="181" t="s">
        <v>185</v>
      </c>
      <c r="E199" s="182" t="s">
        <v>336</v>
      </c>
      <c r="F199" s="183" t="s">
        <v>337</v>
      </c>
      <c r="G199" s="184" t="s">
        <v>121</v>
      </c>
      <c r="H199" s="185"/>
      <c r="I199" s="183" t="s">
        <v>618</v>
      </c>
      <c r="J199" s="186"/>
      <c r="K199" s="187" t="s">
        <v>1</v>
      </c>
      <c r="L199" s="188" t="s">
        <v>43</v>
      </c>
      <c r="M199" s="66"/>
      <c r="N199" s="171" t="e">
        <f>M199*#REF!</f>
        <v>#REF!</v>
      </c>
      <c r="O199" s="171">
        <v>0</v>
      </c>
      <c r="P199" s="171" t="e">
        <f>O199*#REF!</f>
        <v>#REF!</v>
      </c>
      <c r="Q199" s="171">
        <v>0</v>
      </c>
      <c r="R199" s="172" t="e">
        <f>Q199*#REF!</f>
        <v>#REF!</v>
      </c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P199" s="173" t="s">
        <v>151</v>
      </c>
      <c r="AR199" s="173" t="s">
        <v>185</v>
      </c>
      <c r="AS199" s="173" t="s">
        <v>87</v>
      </c>
      <c r="AW199" s="14" t="s">
        <v>117</v>
      </c>
      <c r="BC199" s="174" t="e">
        <f>IF(L199="základní",#REF!,0)</f>
        <v>#REF!</v>
      </c>
      <c r="BD199" s="174">
        <f>IF(L199="snížená",#REF!,0)</f>
        <v>0</v>
      </c>
      <c r="BE199" s="174">
        <f>IF(L199="zákl. přenesená",#REF!,0)</f>
        <v>0</v>
      </c>
      <c r="BF199" s="174">
        <f>IF(L199="sníž. přenesená",#REF!,0)</f>
        <v>0</v>
      </c>
      <c r="BG199" s="174">
        <f>IF(L199="nulová",#REF!,0)</f>
        <v>0</v>
      </c>
      <c r="BH199" s="14" t="s">
        <v>85</v>
      </c>
      <c r="BI199" s="174" t="e">
        <f>ROUND(H199*#REF!,2)</f>
        <v>#REF!</v>
      </c>
      <c r="BJ199" s="14" t="s">
        <v>122</v>
      </c>
      <c r="BK199" s="173" t="s">
        <v>338</v>
      </c>
    </row>
    <row r="200" spans="1:63" s="2" customFormat="1" ht="16.5" customHeight="1">
      <c r="A200" s="30"/>
      <c r="B200" s="31"/>
      <c r="C200" s="181" t="s">
        <v>339</v>
      </c>
      <c r="D200" s="181" t="s">
        <v>185</v>
      </c>
      <c r="E200" s="182" t="s">
        <v>126</v>
      </c>
      <c r="F200" s="183" t="s">
        <v>258</v>
      </c>
      <c r="G200" s="184" t="s">
        <v>222</v>
      </c>
      <c r="H200" s="185"/>
      <c r="I200" s="183" t="s">
        <v>618</v>
      </c>
      <c r="J200" s="186"/>
      <c r="K200" s="187" t="s">
        <v>1</v>
      </c>
      <c r="L200" s="188" t="s">
        <v>43</v>
      </c>
      <c r="M200" s="66"/>
      <c r="N200" s="171" t="e">
        <f>M200*#REF!</f>
        <v>#REF!</v>
      </c>
      <c r="O200" s="171">
        <v>0</v>
      </c>
      <c r="P200" s="171" t="e">
        <f>O200*#REF!</f>
        <v>#REF!</v>
      </c>
      <c r="Q200" s="171">
        <v>0</v>
      </c>
      <c r="R200" s="172" t="e">
        <f>Q200*#REF!</f>
        <v>#REF!</v>
      </c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P200" s="173" t="s">
        <v>151</v>
      </c>
      <c r="AR200" s="173" t="s">
        <v>185</v>
      </c>
      <c r="AS200" s="173" t="s">
        <v>87</v>
      </c>
      <c r="AW200" s="14" t="s">
        <v>117</v>
      </c>
      <c r="BC200" s="174" t="e">
        <f>IF(L200="základní",#REF!,0)</f>
        <v>#REF!</v>
      </c>
      <c r="BD200" s="174">
        <f>IF(L200="snížená",#REF!,0)</f>
        <v>0</v>
      </c>
      <c r="BE200" s="174">
        <f>IF(L200="zákl. přenesená",#REF!,0)</f>
        <v>0</v>
      </c>
      <c r="BF200" s="174">
        <f>IF(L200="sníž. přenesená",#REF!,0)</f>
        <v>0</v>
      </c>
      <c r="BG200" s="174">
        <f>IF(L200="nulová",#REF!,0)</f>
        <v>0</v>
      </c>
      <c r="BH200" s="14" t="s">
        <v>85</v>
      </c>
      <c r="BI200" s="174" t="e">
        <f>ROUND(H200*#REF!,2)</f>
        <v>#REF!</v>
      </c>
      <c r="BJ200" s="14" t="s">
        <v>122</v>
      </c>
      <c r="BK200" s="173" t="s">
        <v>340</v>
      </c>
    </row>
    <row r="201" spans="1:63" s="2" customFormat="1" ht="16.5" customHeight="1">
      <c r="A201" s="30"/>
      <c r="B201" s="31"/>
      <c r="C201" s="181" t="s">
        <v>341</v>
      </c>
      <c r="D201" s="181" t="s">
        <v>185</v>
      </c>
      <c r="E201" s="182" t="s">
        <v>130</v>
      </c>
      <c r="F201" s="183" t="s">
        <v>278</v>
      </c>
      <c r="G201" s="184" t="s">
        <v>222</v>
      </c>
      <c r="H201" s="185"/>
      <c r="I201" s="183" t="s">
        <v>618</v>
      </c>
      <c r="J201" s="186"/>
      <c r="K201" s="187" t="s">
        <v>1</v>
      </c>
      <c r="L201" s="188" t="s">
        <v>43</v>
      </c>
      <c r="M201" s="66"/>
      <c r="N201" s="171" t="e">
        <f>M201*#REF!</f>
        <v>#REF!</v>
      </c>
      <c r="O201" s="171">
        <v>0</v>
      </c>
      <c r="P201" s="171" t="e">
        <f>O201*#REF!</f>
        <v>#REF!</v>
      </c>
      <c r="Q201" s="171">
        <v>0</v>
      </c>
      <c r="R201" s="172" t="e">
        <f>Q201*#REF!</f>
        <v>#REF!</v>
      </c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P201" s="173" t="s">
        <v>151</v>
      </c>
      <c r="AR201" s="173" t="s">
        <v>185</v>
      </c>
      <c r="AS201" s="173" t="s">
        <v>87</v>
      </c>
      <c r="AW201" s="14" t="s">
        <v>117</v>
      </c>
      <c r="BC201" s="174" t="e">
        <f>IF(L201="základní",#REF!,0)</f>
        <v>#REF!</v>
      </c>
      <c r="BD201" s="174">
        <f>IF(L201="snížená",#REF!,0)</f>
        <v>0</v>
      </c>
      <c r="BE201" s="174">
        <f>IF(L201="zákl. přenesená",#REF!,0)</f>
        <v>0</v>
      </c>
      <c r="BF201" s="174">
        <f>IF(L201="sníž. přenesená",#REF!,0)</f>
        <v>0</v>
      </c>
      <c r="BG201" s="174">
        <f>IF(L201="nulová",#REF!,0)</f>
        <v>0</v>
      </c>
      <c r="BH201" s="14" t="s">
        <v>85</v>
      </c>
      <c r="BI201" s="174" t="e">
        <f>ROUND(H201*#REF!,2)</f>
        <v>#REF!</v>
      </c>
      <c r="BJ201" s="14" t="s">
        <v>122</v>
      </c>
      <c r="BK201" s="173" t="s">
        <v>342</v>
      </c>
    </row>
    <row r="202" spans="1:63" s="2" customFormat="1" ht="16.5" customHeight="1">
      <c r="A202" s="30"/>
      <c r="B202" s="31"/>
      <c r="C202" s="181" t="s">
        <v>343</v>
      </c>
      <c r="D202" s="181" t="s">
        <v>185</v>
      </c>
      <c r="E202" s="182" t="s">
        <v>133</v>
      </c>
      <c r="F202" s="183" t="s">
        <v>282</v>
      </c>
      <c r="G202" s="184" t="s">
        <v>222</v>
      </c>
      <c r="H202" s="185"/>
      <c r="I202" s="183" t="s">
        <v>618</v>
      </c>
      <c r="J202" s="186"/>
      <c r="K202" s="187" t="s">
        <v>1</v>
      </c>
      <c r="L202" s="188" t="s">
        <v>43</v>
      </c>
      <c r="M202" s="66"/>
      <c r="N202" s="171" t="e">
        <f>M202*#REF!</f>
        <v>#REF!</v>
      </c>
      <c r="O202" s="171">
        <v>0</v>
      </c>
      <c r="P202" s="171" t="e">
        <f>O202*#REF!</f>
        <v>#REF!</v>
      </c>
      <c r="Q202" s="171">
        <v>0</v>
      </c>
      <c r="R202" s="172" t="e">
        <f>Q202*#REF!</f>
        <v>#REF!</v>
      </c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P202" s="173" t="s">
        <v>151</v>
      </c>
      <c r="AR202" s="173" t="s">
        <v>185</v>
      </c>
      <c r="AS202" s="173" t="s">
        <v>87</v>
      </c>
      <c r="AW202" s="14" t="s">
        <v>117</v>
      </c>
      <c r="BC202" s="174" t="e">
        <f>IF(L202="základní",#REF!,0)</f>
        <v>#REF!</v>
      </c>
      <c r="BD202" s="174">
        <f>IF(L202="snížená",#REF!,0)</f>
        <v>0</v>
      </c>
      <c r="BE202" s="174">
        <f>IF(L202="zákl. přenesená",#REF!,0)</f>
        <v>0</v>
      </c>
      <c r="BF202" s="174">
        <f>IF(L202="sníž. přenesená",#REF!,0)</f>
        <v>0</v>
      </c>
      <c r="BG202" s="174">
        <f>IF(L202="nulová",#REF!,0)</f>
        <v>0</v>
      </c>
      <c r="BH202" s="14" t="s">
        <v>85</v>
      </c>
      <c r="BI202" s="174" t="e">
        <f>ROUND(H202*#REF!,2)</f>
        <v>#REF!</v>
      </c>
      <c r="BJ202" s="14" t="s">
        <v>122</v>
      </c>
      <c r="BK202" s="173" t="s">
        <v>344</v>
      </c>
    </row>
    <row r="203" spans="1:63" s="2" customFormat="1" ht="16.5" customHeight="1">
      <c r="A203" s="30"/>
      <c r="B203" s="31"/>
      <c r="C203" s="181" t="s">
        <v>345</v>
      </c>
      <c r="D203" s="181" t="s">
        <v>185</v>
      </c>
      <c r="E203" s="182" t="s">
        <v>346</v>
      </c>
      <c r="F203" s="183" t="s">
        <v>347</v>
      </c>
      <c r="G203" s="184" t="s">
        <v>121</v>
      </c>
      <c r="H203" s="185"/>
      <c r="I203" s="183" t="s">
        <v>618</v>
      </c>
      <c r="J203" s="186"/>
      <c r="K203" s="187" t="s">
        <v>1</v>
      </c>
      <c r="L203" s="188" t="s">
        <v>43</v>
      </c>
      <c r="M203" s="66"/>
      <c r="N203" s="171" t="e">
        <f>M203*#REF!</f>
        <v>#REF!</v>
      </c>
      <c r="O203" s="171">
        <v>0</v>
      </c>
      <c r="P203" s="171" t="e">
        <f>O203*#REF!</f>
        <v>#REF!</v>
      </c>
      <c r="Q203" s="171">
        <v>0</v>
      </c>
      <c r="R203" s="172" t="e">
        <f>Q203*#REF!</f>
        <v>#REF!</v>
      </c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P203" s="173" t="s">
        <v>151</v>
      </c>
      <c r="AR203" s="173" t="s">
        <v>185</v>
      </c>
      <c r="AS203" s="173" t="s">
        <v>87</v>
      </c>
      <c r="AW203" s="14" t="s">
        <v>117</v>
      </c>
      <c r="BC203" s="174" t="e">
        <f>IF(L203="základní",#REF!,0)</f>
        <v>#REF!</v>
      </c>
      <c r="BD203" s="174">
        <f>IF(L203="snížená",#REF!,0)</f>
        <v>0</v>
      </c>
      <c r="BE203" s="174">
        <f>IF(L203="zákl. přenesená",#REF!,0)</f>
        <v>0</v>
      </c>
      <c r="BF203" s="174">
        <f>IF(L203="sníž. přenesená",#REF!,0)</f>
        <v>0</v>
      </c>
      <c r="BG203" s="174">
        <f>IF(L203="nulová",#REF!,0)</f>
        <v>0</v>
      </c>
      <c r="BH203" s="14" t="s">
        <v>85</v>
      </c>
      <c r="BI203" s="174" t="e">
        <f>ROUND(H203*#REF!,2)</f>
        <v>#REF!</v>
      </c>
      <c r="BJ203" s="14" t="s">
        <v>122</v>
      </c>
      <c r="BK203" s="173" t="s">
        <v>348</v>
      </c>
    </row>
    <row r="204" spans="1:63" s="2" customFormat="1" ht="16.5" customHeight="1">
      <c r="A204" s="30"/>
      <c r="B204" s="31"/>
      <c r="C204" s="181" t="s">
        <v>349</v>
      </c>
      <c r="D204" s="181" t="s">
        <v>185</v>
      </c>
      <c r="E204" s="182" t="s">
        <v>350</v>
      </c>
      <c r="F204" s="183" t="s">
        <v>351</v>
      </c>
      <c r="G204" s="184" t="s">
        <v>121</v>
      </c>
      <c r="H204" s="185"/>
      <c r="I204" s="183" t="s">
        <v>618</v>
      </c>
      <c r="J204" s="186"/>
      <c r="K204" s="187" t="s">
        <v>1</v>
      </c>
      <c r="L204" s="188" t="s">
        <v>43</v>
      </c>
      <c r="M204" s="66"/>
      <c r="N204" s="171" t="e">
        <f>M204*#REF!</f>
        <v>#REF!</v>
      </c>
      <c r="O204" s="171">
        <v>0</v>
      </c>
      <c r="P204" s="171" t="e">
        <f>O204*#REF!</f>
        <v>#REF!</v>
      </c>
      <c r="Q204" s="171">
        <v>0</v>
      </c>
      <c r="R204" s="172" t="e">
        <f>Q204*#REF!</f>
        <v>#REF!</v>
      </c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P204" s="173" t="s">
        <v>151</v>
      </c>
      <c r="AR204" s="173" t="s">
        <v>185</v>
      </c>
      <c r="AS204" s="173" t="s">
        <v>87</v>
      </c>
      <c r="AW204" s="14" t="s">
        <v>117</v>
      </c>
      <c r="BC204" s="174" t="e">
        <f>IF(L204="základní",#REF!,0)</f>
        <v>#REF!</v>
      </c>
      <c r="BD204" s="174">
        <f>IF(L204="snížená",#REF!,0)</f>
        <v>0</v>
      </c>
      <c r="BE204" s="174">
        <f>IF(L204="zákl. přenesená",#REF!,0)</f>
        <v>0</v>
      </c>
      <c r="BF204" s="174">
        <f>IF(L204="sníž. přenesená",#REF!,0)</f>
        <v>0</v>
      </c>
      <c r="BG204" s="174">
        <f>IF(L204="nulová",#REF!,0)</f>
        <v>0</v>
      </c>
      <c r="BH204" s="14" t="s">
        <v>85</v>
      </c>
      <c r="BI204" s="174" t="e">
        <f>ROUND(H204*#REF!,2)</f>
        <v>#REF!</v>
      </c>
      <c r="BJ204" s="14" t="s">
        <v>122</v>
      </c>
      <c r="BK204" s="173" t="s">
        <v>352</v>
      </c>
    </row>
    <row r="205" spans="1:63" s="2" customFormat="1" ht="16.5" customHeight="1">
      <c r="A205" s="30"/>
      <c r="B205" s="31"/>
      <c r="C205" s="181" t="s">
        <v>353</v>
      </c>
      <c r="D205" s="181" t="s">
        <v>185</v>
      </c>
      <c r="E205" s="182" t="s">
        <v>354</v>
      </c>
      <c r="F205" s="183" t="s">
        <v>355</v>
      </c>
      <c r="G205" s="184" t="s">
        <v>121</v>
      </c>
      <c r="H205" s="185"/>
      <c r="I205" s="183" t="s">
        <v>618</v>
      </c>
      <c r="J205" s="186"/>
      <c r="K205" s="187" t="s">
        <v>1</v>
      </c>
      <c r="L205" s="188" t="s">
        <v>43</v>
      </c>
      <c r="M205" s="66"/>
      <c r="N205" s="171" t="e">
        <f>M205*#REF!</f>
        <v>#REF!</v>
      </c>
      <c r="O205" s="171">
        <v>0</v>
      </c>
      <c r="P205" s="171" t="e">
        <f>O205*#REF!</f>
        <v>#REF!</v>
      </c>
      <c r="Q205" s="171">
        <v>0</v>
      </c>
      <c r="R205" s="172" t="e">
        <f>Q205*#REF!</f>
        <v>#REF!</v>
      </c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P205" s="173" t="s">
        <v>151</v>
      </c>
      <c r="AR205" s="173" t="s">
        <v>185</v>
      </c>
      <c r="AS205" s="173" t="s">
        <v>87</v>
      </c>
      <c r="AW205" s="14" t="s">
        <v>117</v>
      </c>
      <c r="BC205" s="174" t="e">
        <f>IF(L205="základní",#REF!,0)</f>
        <v>#REF!</v>
      </c>
      <c r="BD205" s="174">
        <f>IF(L205="snížená",#REF!,0)</f>
        <v>0</v>
      </c>
      <c r="BE205" s="174">
        <f>IF(L205="zákl. přenesená",#REF!,0)</f>
        <v>0</v>
      </c>
      <c r="BF205" s="174">
        <f>IF(L205="sníž. přenesená",#REF!,0)</f>
        <v>0</v>
      </c>
      <c r="BG205" s="174">
        <f>IF(L205="nulová",#REF!,0)</f>
        <v>0</v>
      </c>
      <c r="BH205" s="14" t="s">
        <v>85</v>
      </c>
      <c r="BI205" s="174" t="e">
        <f>ROUND(H205*#REF!,2)</f>
        <v>#REF!</v>
      </c>
      <c r="BJ205" s="14" t="s">
        <v>122</v>
      </c>
      <c r="BK205" s="173" t="s">
        <v>356</v>
      </c>
    </row>
    <row r="206" spans="1:63" s="2" customFormat="1" ht="16.5" customHeight="1">
      <c r="A206" s="30"/>
      <c r="B206" s="31"/>
      <c r="C206" s="181" t="s">
        <v>357</v>
      </c>
      <c r="D206" s="181" t="s">
        <v>185</v>
      </c>
      <c r="E206" s="182" t="s">
        <v>358</v>
      </c>
      <c r="F206" s="183" t="s">
        <v>359</v>
      </c>
      <c r="G206" s="184" t="s">
        <v>121</v>
      </c>
      <c r="H206" s="185"/>
      <c r="I206" s="183" t="s">
        <v>618</v>
      </c>
      <c r="J206" s="186"/>
      <c r="K206" s="187" t="s">
        <v>1</v>
      </c>
      <c r="L206" s="188" t="s">
        <v>43</v>
      </c>
      <c r="M206" s="66"/>
      <c r="N206" s="171" t="e">
        <f>M206*#REF!</f>
        <v>#REF!</v>
      </c>
      <c r="O206" s="171">
        <v>0</v>
      </c>
      <c r="P206" s="171" t="e">
        <f>O206*#REF!</f>
        <v>#REF!</v>
      </c>
      <c r="Q206" s="171">
        <v>0</v>
      </c>
      <c r="R206" s="172" t="e">
        <f>Q206*#REF!</f>
        <v>#REF!</v>
      </c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P206" s="173" t="s">
        <v>151</v>
      </c>
      <c r="AR206" s="173" t="s">
        <v>185</v>
      </c>
      <c r="AS206" s="173" t="s">
        <v>87</v>
      </c>
      <c r="AW206" s="14" t="s">
        <v>117</v>
      </c>
      <c r="BC206" s="174" t="e">
        <f>IF(L206="základní",#REF!,0)</f>
        <v>#REF!</v>
      </c>
      <c r="BD206" s="174">
        <f>IF(L206="snížená",#REF!,0)</f>
        <v>0</v>
      </c>
      <c r="BE206" s="174">
        <f>IF(L206="zákl. přenesená",#REF!,0)</f>
        <v>0</v>
      </c>
      <c r="BF206" s="174">
        <f>IF(L206="sníž. přenesená",#REF!,0)</f>
        <v>0</v>
      </c>
      <c r="BG206" s="174">
        <f>IF(L206="nulová",#REF!,0)</f>
        <v>0</v>
      </c>
      <c r="BH206" s="14" t="s">
        <v>85</v>
      </c>
      <c r="BI206" s="174" t="e">
        <f>ROUND(H206*#REF!,2)</f>
        <v>#REF!</v>
      </c>
      <c r="BJ206" s="14" t="s">
        <v>122</v>
      </c>
      <c r="BK206" s="173" t="s">
        <v>360</v>
      </c>
    </row>
    <row r="207" spans="1:63" s="2" customFormat="1" ht="16.5" customHeight="1">
      <c r="A207" s="30"/>
      <c r="B207" s="31"/>
      <c r="C207" s="181" t="s">
        <v>361</v>
      </c>
      <c r="D207" s="181" t="s">
        <v>185</v>
      </c>
      <c r="E207" s="182" t="s">
        <v>362</v>
      </c>
      <c r="F207" s="183" t="s">
        <v>363</v>
      </c>
      <c r="G207" s="184" t="s">
        <v>121</v>
      </c>
      <c r="H207" s="185"/>
      <c r="I207" s="183" t="s">
        <v>618</v>
      </c>
      <c r="J207" s="186"/>
      <c r="K207" s="187" t="s">
        <v>1</v>
      </c>
      <c r="L207" s="188" t="s">
        <v>43</v>
      </c>
      <c r="M207" s="66"/>
      <c r="N207" s="171" t="e">
        <f>M207*#REF!</f>
        <v>#REF!</v>
      </c>
      <c r="O207" s="171">
        <v>0</v>
      </c>
      <c r="P207" s="171" t="e">
        <f>O207*#REF!</f>
        <v>#REF!</v>
      </c>
      <c r="Q207" s="171">
        <v>0</v>
      </c>
      <c r="R207" s="172" t="e">
        <f>Q207*#REF!</f>
        <v>#REF!</v>
      </c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P207" s="173" t="s">
        <v>151</v>
      </c>
      <c r="AR207" s="173" t="s">
        <v>185</v>
      </c>
      <c r="AS207" s="173" t="s">
        <v>87</v>
      </c>
      <c r="AW207" s="14" t="s">
        <v>117</v>
      </c>
      <c r="BC207" s="174" t="e">
        <f>IF(L207="základní",#REF!,0)</f>
        <v>#REF!</v>
      </c>
      <c r="BD207" s="174">
        <f>IF(L207="snížená",#REF!,0)</f>
        <v>0</v>
      </c>
      <c r="BE207" s="174">
        <f>IF(L207="zákl. přenesená",#REF!,0)</f>
        <v>0</v>
      </c>
      <c r="BF207" s="174">
        <f>IF(L207="sníž. přenesená",#REF!,0)</f>
        <v>0</v>
      </c>
      <c r="BG207" s="174">
        <f>IF(L207="nulová",#REF!,0)</f>
        <v>0</v>
      </c>
      <c r="BH207" s="14" t="s">
        <v>85</v>
      </c>
      <c r="BI207" s="174" t="e">
        <f>ROUND(H207*#REF!,2)</f>
        <v>#REF!</v>
      </c>
      <c r="BJ207" s="14" t="s">
        <v>122</v>
      </c>
      <c r="BK207" s="173" t="s">
        <v>364</v>
      </c>
    </row>
    <row r="208" spans="1:63" s="2" customFormat="1" ht="16.5" customHeight="1">
      <c r="A208" s="30"/>
      <c r="B208" s="31"/>
      <c r="C208" s="181" t="s">
        <v>365</v>
      </c>
      <c r="D208" s="181" t="s">
        <v>185</v>
      </c>
      <c r="E208" s="182" t="s">
        <v>366</v>
      </c>
      <c r="F208" s="183" t="s">
        <v>367</v>
      </c>
      <c r="G208" s="184" t="s">
        <v>121</v>
      </c>
      <c r="H208" s="185"/>
      <c r="I208" s="183" t="s">
        <v>618</v>
      </c>
      <c r="J208" s="186"/>
      <c r="K208" s="187" t="s">
        <v>1</v>
      </c>
      <c r="L208" s="188" t="s">
        <v>43</v>
      </c>
      <c r="M208" s="66"/>
      <c r="N208" s="171" t="e">
        <f>M208*#REF!</f>
        <v>#REF!</v>
      </c>
      <c r="O208" s="171">
        <v>0</v>
      </c>
      <c r="P208" s="171" t="e">
        <f>O208*#REF!</f>
        <v>#REF!</v>
      </c>
      <c r="Q208" s="171">
        <v>0</v>
      </c>
      <c r="R208" s="172" t="e">
        <f>Q208*#REF!</f>
        <v>#REF!</v>
      </c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P208" s="173" t="s">
        <v>151</v>
      </c>
      <c r="AR208" s="173" t="s">
        <v>185</v>
      </c>
      <c r="AS208" s="173" t="s">
        <v>87</v>
      </c>
      <c r="AW208" s="14" t="s">
        <v>117</v>
      </c>
      <c r="BC208" s="174" t="e">
        <f>IF(L208="základní",#REF!,0)</f>
        <v>#REF!</v>
      </c>
      <c r="BD208" s="174">
        <f>IF(L208="snížená",#REF!,0)</f>
        <v>0</v>
      </c>
      <c r="BE208" s="174">
        <f>IF(L208="zákl. přenesená",#REF!,0)</f>
        <v>0</v>
      </c>
      <c r="BF208" s="174">
        <f>IF(L208="sníž. přenesená",#REF!,0)</f>
        <v>0</v>
      </c>
      <c r="BG208" s="174">
        <f>IF(L208="nulová",#REF!,0)</f>
        <v>0</v>
      </c>
      <c r="BH208" s="14" t="s">
        <v>85</v>
      </c>
      <c r="BI208" s="174" t="e">
        <f>ROUND(H208*#REF!,2)</f>
        <v>#REF!</v>
      </c>
      <c r="BJ208" s="14" t="s">
        <v>122</v>
      </c>
      <c r="BK208" s="173" t="s">
        <v>368</v>
      </c>
    </row>
    <row r="209" spans="1:63" s="2" customFormat="1" ht="37.9" customHeight="1">
      <c r="A209" s="30"/>
      <c r="B209" s="31"/>
      <c r="C209" s="181" t="s">
        <v>369</v>
      </c>
      <c r="D209" s="181" t="s">
        <v>185</v>
      </c>
      <c r="E209" s="182" t="s">
        <v>370</v>
      </c>
      <c r="F209" s="183" t="s">
        <v>371</v>
      </c>
      <c r="G209" s="184" t="s">
        <v>372</v>
      </c>
      <c r="H209" s="185"/>
      <c r="I209" s="183" t="s">
        <v>618</v>
      </c>
      <c r="J209" s="186"/>
      <c r="K209" s="187" t="s">
        <v>1</v>
      </c>
      <c r="L209" s="188" t="s">
        <v>43</v>
      </c>
      <c r="M209" s="66"/>
      <c r="N209" s="171" t="e">
        <f>M209*#REF!</f>
        <v>#REF!</v>
      </c>
      <c r="O209" s="171">
        <v>0</v>
      </c>
      <c r="P209" s="171" t="e">
        <f>O209*#REF!</f>
        <v>#REF!</v>
      </c>
      <c r="Q209" s="171">
        <v>0</v>
      </c>
      <c r="R209" s="172" t="e">
        <f>Q209*#REF!</f>
        <v>#REF!</v>
      </c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P209" s="173" t="s">
        <v>151</v>
      </c>
      <c r="AR209" s="173" t="s">
        <v>185</v>
      </c>
      <c r="AS209" s="173" t="s">
        <v>87</v>
      </c>
      <c r="AW209" s="14" t="s">
        <v>117</v>
      </c>
      <c r="BC209" s="174" t="e">
        <f>IF(L209="základní",#REF!,0)</f>
        <v>#REF!</v>
      </c>
      <c r="BD209" s="174">
        <f>IF(L209="snížená",#REF!,0)</f>
        <v>0</v>
      </c>
      <c r="BE209" s="174">
        <f>IF(L209="zákl. přenesená",#REF!,0)</f>
        <v>0</v>
      </c>
      <c r="BF209" s="174">
        <f>IF(L209="sníž. přenesená",#REF!,0)</f>
        <v>0</v>
      </c>
      <c r="BG209" s="174">
        <f>IF(L209="nulová",#REF!,0)</f>
        <v>0</v>
      </c>
      <c r="BH209" s="14" t="s">
        <v>85</v>
      </c>
      <c r="BI209" s="174" t="e">
        <f>ROUND(H209*#REF!,2)</f>
        <v>#REF!</v>
      </c>
      <c r="BJ209" s="14" t="s">
        <v>122</v>
      </c>
      <c r="BK209" s="173" t="s">
        <v>373</v>
      </c>
    </row>
    <row r="210" spans="1:63" s="2" customFormat="1" ht="44.25" customHeight="1">
      <c r="A210" s="30"/>
      <c r="B210" s="31"/>
      <c r="C210" s="181" t="s">
        <v>374</v>
      </c>
      <c r="D210" s="181" t="s">
        <v>185</v>
      </c>
      <c r="E210" s="182" t="s">
        <v>375</v>
      </c>
      <c r="F210" s="183" t="s">
        <v>376</v>
      </c>
      <c r="G210" s="184" t="s">
        <v>372</v>
      </c>
      <c r="H210" s="185"/>
      <c r="I210" s="183" t="s">
        <v>618</v>
      </c>
      <c r="J210" s="186"/>
      <c r="K210" s="187" t="s">
        <v>1</v>
      </c>
      <c r="L210" s="188" t="s">
        <v>43</v>
      </c>
      <c r="M210" s="66"/>
      <c r="N210" s="171" t="e">
        <f>M210*#REF!</f>
        <v>#REF!</v>
      </c>
      <c r="O210" s="171">
        <v>0</v>
      </c>
      <c r="P210" s="171" t="e">
        <f>O210*#REF!</f>
        <v>#REF!</v>
      </c>
      <c r="Q210" s="171">
        <v>0</v>
      </c>
      <c r="R210" s="172" t="e">
        <f>Q210*#REF!</f>
        <v>#REF!</v>
      </c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P210" s="173" t="s">
        <v>151</v>
      </c>
      <c r="AR210" s="173" t="s">
        <v>185</v>
      </c>
      <c r="AS210" s="173" t="s">
        <v>87</v>
      </c>
      <c r="AW210" s="14" t="s">
        <v>117</v>
      </c>
      <c r="BC210" s="174" t="e">
        <f>IF(L210="základní",#REF!,0)</f>
        <v>#REF!</v>
      </c>
      <c r="BD210" s="174">
        <f>IF(L210="snížená",#REF!,0)</f>
        <v>0</v>
      </c>
      <c r="BE210" s="174">
        <f>IF(L210="zákl. přenesená",#REF!,0)</f>
        <v>0</v>
      </c>
      <c r="BF210" s="174">
        <f>IF(L210="sníž. přenesená",#REF!,0)</f>
        <v>0</v>
      </c>
      <c r="BG210" s="174">
        <f>IF(L210="nulová",#REF!,0)</f>
        <v>0</v>
      </c>
      <c r="BH210" s="14" t="s">
        <v>85</v>
      </c>
      <c r="BI210" s="174" t="e">
        <f>ROUND(H210*#REF!,2)</f>
        <v>#REF!</v>
      </c>
      <c r="BJ210" s="14" t="s">
        <v>122</v>
      </c>
      <c r="BK210" s="173" t="s">
        <v>377</v>
      </c>
    </row>
    <row r="211" spans="1:63" s="2" customFormat="1" ht="16.5" customHeight="1">
      <c r="A211" s="30"/>
      <c r="B211" s="31"/>
      <c r="C211" s="181" t="s">
        <v>378</v>
      </c>
      <c r="D211" s="181" t="s">
        <v>185</v>
      </c>
      <c r="E211" s="182" t="s">
        <v>379</v>
      </c>
      <c r="F211" s="183" t="s">
        <v>380</v>
      </c>
      <c r="G211" s="184" t="s">
        <v>121</v>
      </c>
      <c r="H211" s="185"/>
      <c r="I211" s="183" t="s">
        <v>618</v>
      </c>
      <c r="J211" s="186"/>
      <c r="K211" s="187" t="s">
        <v>1</v>
      </c>
      <c r="L211" s="188" t="s">
        <v>43</v>
      </c>
      <c r="M211" s="66"/>
      <c r="N211" s="171" t="e">
        <f>M211*#REF!</f>
        <v>#REF!</v>
      </c>
      <c r="O211" s="171">
        <v>0</v>
      </c>
      <c r="P211" s="171" t="e">
        <f>O211*#REF!</f>
        <v>#REF!</v>
      </c>
      <c r="Q211" s="171">
        <v>0</v>
      </c>
      <c r="R211" s="172" t="e">
        <f>Q211*#REF!</f>
        <v>#REF!</v>
      </c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P211" s="173" t="s">
        <v>151</v>
      </c>
      <c r="AR211" s="173" t="s">
        <v>185</v>
      </c>
      <c r="AS211" s="173" t="s">
        <v>87</v>
      </c>
      <c r="AW211" s="14" t="s">
        <v>117</v>
      </c>
      <c r="BC211" s="174" t="e">
        <f>IF(L211="základní",#REF!,0)</f>
        <v>#REF!</v>
      </c>
      <c r="BD211" s="174">
        <f>IF(L211="snížená",#REF!,0)</f>
        <v>0</v>
      </c>
      <c r="BE211" s="174">
        <f>IF(L211="zákl. přenesená",#REF!,0)</f>
        <v>0</v>
      </c>
      <c r="BF211" s="174">
        <f>IF(L211="sníž. přenesená",#REF!,0)</f>
        <v>0</v>
      </c>
      <c r="BG211" s="174">
        <f>IF(L211="nulová",#REF!,0)</f>
        <v>0</v>
      </c>
      <c r="BH211" s="14" t="s">
        <v>85</v>
      </c>
      <c r="BI211" s="174" t="e">
        <f>ROUND(H211*#REF!,2)</f>
        <v>#REF!</v>
      </c>
      <c r="BJ211" s="14" t="s">
        <v>122</v>
      </c>
      <c r="BK211" s="173" t="s">
        <v>381</v>
      </c>
    </row>
    <row r="212" spans="1:63" s="2" customFormat="1" ht="16.5" customHeight="1">
      <c r="A212" s="30"/>
      <c r="B212" s="31"/>
      <c r="C212" s="181" t="s">
        <v>382</v>
      </c>
      <c r="D212" s="181" t="s">
        <v>185</v>
      </c>
      <c r="E212" s="182" t="s">
        <v>383</v>
      </c>
      <c r="F212" s="183" t="s">
        <v>384</v>
      </c>
      <c r="G212" s="184" t="s">
        <v>121</v>
      </c>
      <c r="H212" s="185"/>
      <c r="I212" s="183" t="s">
        <v>618</v>
      </c>
      <c r="J212" s="186"/>
      <c r="K212" s="187" t="s">
        <v>1</v>
      </c>
      <c r="L212" s="188" t="s">
        <v>43</v>
      </c>
      <c r="M212" s="66"/>
      <c r="N212" s="171" t="e">
        <f>M212*#REF!</f>
        <v>#REF!</v>
      </c>
      <c r="O212" s="171">
        <v>0</v>
      </c>
      <c r="P212" s="171" t="e">
        <f>O212*#REF!</f>
        <v>#REF!</v>
      </c>
      <c r="Q212" s="171">
        <v>0</v>
      </c>
      <c r="R212" s="172" t="e">
        <f>Q212*#REF!</f>
        <v>#REF!</v>
      </c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P212" s="173" t="s">
        <v>151</v>
      </c>
      <c r="AR212" s="173" t="s">
        <v>185</v>
      </c>
      <c r="AS212" s="173" t="s">
        <v>87</v>
      </c>
      <c r="AW212" s="14" t="s">
        <v>117</v>
      </c>
      <c r="BC212" s="174" t="e">
        <f>IF(L212="základní",#REF!,0)</f>
        <v>#REF!</v>
      </c>
      <c r="BD212" s="174">
        <f>IF(L212="snížená",#REF!,0)</f>
        <v>0</v>
      </c>
      <c r="BE212" s="174">
        <f>IF(L212="zákl. přenesená",#REF!,0)</f>
        <v>0</v>
      </c>
      <c r="BF212" s="174">
        <f>IF(L212="sníž. přenesená",#REF!,0)</f>
        <v>0</v>
      </c>
      <c r="BG212" s="174">
        <f>IF(L212="nulová",#REF!,0)</f>
        <v>0</v>
      </c>
      <c r="BH212" s="14" t="s">
        <v>85</v>
      </c>
      <c r="BI212" s="174" t="e">
        <f>ROUND(H212*#REF!,2)</f>
        <v>#REF!</v>
      </c>
      <c r="BJ212" s="14" t="s">
        <v>122</v>
      </c>
      <c r="BK212" s="173" t="s">
        <v>385</v>
      </c>
    </row>
    <row r="213" spans="1:63" s="2" customFormat="1" ht="16.5" customHeight="1">
      <c r="A213" s="30"/>
      <c r="B213" s="31"/>
      <c r="C213" s="181" t="s">
        <v>386</v>
      </c>
      <c r="D213" s="181" t="s">
        <v>185</v>
      </c>
      <c r="E213" s="182" t="s">
        <v>387</v>
      </c>
      <c r="F213" s="183" t="s">
        <v>388</v>
      </c>
      <c r="G213" s="184" t="s">
        <v>222</v>
      </c>
      <c r="H213" s="185"/>
      <c r="I213" s="183" t="s">
        <v>618</v>
      </c>
      <c r="J213" s="186"/>
      <c r="K213" s="187" t="s">
        <v>1</v>
      </c>
      <c r="L213" s="188" t="s">
        <v>43</v>
      </c>
      <c r="M213" s="66"/>
      <c r="N213" s="171" t="e">
        <f>M213*#REF!</f>
        <v>#REF!</v>
      </c>
      <c r="O213" s="171">
        <v>0</v>
      </c>
      <c r="P213" s="171" t="e">
        <f>O213*#REF!</f>
        <v>#REF!</v>
      </c>
      <c r="Q213" s="171">
        <v>0</v>
      </c>
      <c r="R213" s="172" t="e">
        <f>Q213*#REF!</f>
        <v>#REF!</v>
      </c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P213" s="173" t="s">
        <v>151</v>
      </c>
      <c r="AR213" s="173" t="s">
        <v>185</v>
      </c>
      <c r="AS213" s="173" t="s">
        <v>87</v>
      </c>
      <c r="AW213" s="14" t="s">
        <v>117</v>
      </c>
      <c r="BC213" s="174" t="e">
        <f>IF(L213="základní",#REF!,0)</f>
        <v>#REF!</v>
      </c>
      <c r="BD213" s="174">
        <f>IF(L213="snížená",#REF!,0)</f>
        <v>0</v>
      </c>
      <c r="BE213" s="174">
        <f>IF(L213="zákl. přenesená",#REF!,0)</f>
        <v>0</v>
      </c>
      <c r="BF213" s="174">
        <f>IF(L213="sníž. přenesená",#REF!,0)</f>
        <v>0</v>
      </c>
      <c r="BG213" s="174">
        <f>IF(L213="nulová",#REF!,0)</f>
        <v>0</v>
      </c>
      <c r="BH213" s="14" t="s">
        <v>85</v>
      </c>
      <c r="BI213" s="174" t="e">
        <f>ROUND(H213*#REF!,2)</f>
        <v>#REF!</v>
      </c>
      <c r="BJ213" s="14" t="s">
        <v>122</v>
      </c>
      <c r="BK213" s="173" t="s">
        <v>389</v>
      </c>
    </row>
    <row r="214" spans="1:63" s="2" customFormat="1" ht="16.5" customHeight="1">
      <c r="A214" s="30"/>
      <c r="B214" s="31"/>
      <c r="C214" s="181" t="s">
        <v>390</v>
      </c>
      <c r="D214" s="181" t="s">
        <v>185</v>
      </c>
      <c r="E214" s="182" t="s">
        <v>87</v>
      </c>
      <c r="F214" s="183" t="s">
        <v>285</v>
      </c>
      <c r="G214" s="184" t="s">
        <v>286</v>
      </c>
      <c r="H214" s="185"/>
      <c r="I214" s="183" t="s">
        <v>618</v>
      </c>
      <c r="J214" s="186"/>
      <c r="K214" s="187" t="s">
        <v>1</v>
      </c>
      <c r="L214" s="188" t="s">
        <v>43</v>
      </c>
      <c r="M214" s="66"/>
      <c r="N214" s="171" t="e">
        <f>M214*#REF!</f>
        <v>#REF!</v>
      </c>
      <c r="O214" s="171">
        <v>0</v>
      </c>
      <c r="P214" s="171" t="e">
        <f>O214*#REF!</f>
        <v>#REF!</v>
      </c>
      <c r="Q214" s="171">
        <v>0</v>
      </c>
      <c r="R214" s="172" t="e">
        <f>Q214*#REF!</f>
        <v>#REF!</v>
      </c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P214" s="173" t="s">
        <v>151</v>
      </c>
      <c r="AR214" s="173" t="s">
        <v>185</v>
      </c>
      <c r="AS214" s="173" t="s">
        <v>87</v>
      </c>
      <c r="AW214" s="14" t="s">
        <v>117</v>
      </c>
      <c r="BC214" s="174" t="e">
        <f>IF(L214="základní",#REF!,0)</f>
        <v>#REF!</v>
      </c>
      <c r="BD214" s="174">
        <f>IF(L214="snížená",#REF!,0)</f>
        <v>0</v>
      </c>
      <c r="BE214" s="174">
        <f>IF(L214="zákl. přenesená",#REF!,0)</f>
        <v>0</v>
      </c>
      <c r="BF214" s="174">
        <f>IF(L214="sníž. přenesená",#REF!,0)</f>
        <v>0</v>
      </c>
      <c r="BG214" s="174">
        <f>IF(L214="nulová",#REF!,0)</f>
        <v>0</v>
      </c>
      <c r="BH214" s="14" t="s">
        <v>85</v>
      </c>
      <c r="BI214" s="174" t="e">
        <f>ROUND(H214*#REF!,2)</f>
        <v>#REF!</v>
      </c>
      <c r="BJ214" s="14" t="s">
        <v>122</v>
      </c>
      <c r="BK214" s="173" t="s">
        <v>391</v>
      </c>
    </row>
    <row r="215" spans="1:63" s="12" customFormat="1" ht="22.9" customHeight="1">
      <c r="B215" s="151"/>
      <c r="C215" s="152"/>
      <c r="D215" s="153" t="s">
        <v>77</v>
      </c>
      <c r="E215" s="180" t="s">
        <v>392</v>
      </c>
      <c r="F215" s="180" t="s">
        <v>393</v>
      </c>
      <c r="G215" s="152"/>
      <c r="H215" s="155"/>
      <c r="I215" s="152"/>
      <c r="J215" s="156"/>
      <c r="K215" s="157"/>
      <c r="L215" s="158"/>
      <c r="M215" s="158"/>
      <c r="N215" s="159" t="e">
        <f>SUM(N216:N265)</f>
        <v>#REF!</v>
      </c>
      <c r="O215" s="158"/>
      <c r="P215" s="159" t="e">
        <f>SUM(P216:P265)</f>
        <v>#REF!</v>
      </c>
      <c r="Q215" s="158"/>
      <c r="R215" s="160" t="e">
        <f>SUM(R216:R265)</f>
        <v>#REF!</v>
      </c>
      <c r="AP215" s="161" t="s">
        <v>85</v>
      </c>
      <c r="AR215" s="162" t="s">
        <v>77</v>
      </c>
      <c r="AS215" s="162" t="s">
        <v>85</v>
      </c>
      <c r="AW215" s="161" t="s">
        <v>117</v>
      </c>
      <c r="BI215" s="163" t="e">
        <f>SUM(BI216:BI265)</f>
        <v>#REF!</v>
      </c>
    </row>
    <row r="216" spans="1:63" s="2" customFormat="1" ht="16.5" customHeight="1">
      <c r="A216" s="30"/>
      <c r="B216" s="31"/>
      <c r="C216" s="181" t="s">
        <v>394</v>
      </c>
      <c r="D216" s="181" t="s">
        <v>185</v>
      </c>
      <c r="E216" s="182" t="s">
        <v>158</v>
      </c>
      <c r="F216" s="183" t="s">
        <v>395</v>
      </c>
      <c r="G216" s="184" t="s">
        <v>121</v>
      </c>
      <c r="H216" s="185"/>
      <c r="I216" s="183" t="s">
        <v>618</v>
      </c>
      <c r="J216" s="186"/>
      <c r="K216" s="187" t="s">
        <v>1</v>
      </c>
      <c r="L216" s="188" t="s">
        <v>43</v>
      </c>
      <c r="M216" s="66"/>
      <c r="N216" s="171" t="e">
        <f>M216*#REF!</f>
        <v>#REF!</v>
      </c>
      <c r="O216" s="171">
        <v>0</v>
      </c>
      <c r="P216" s="171" t="e">
        <f>O216*#REF!</f>
        <v>#REF!</v>
      </c>
      <c r="Q216" s="171">
        <v>0</v>
      </c>
      <c r="R216" s="172" t="e">
        <f>Q216*#REF!</f>
        <v>#REF!</v>
      </c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P216" s="173" t="s">
        <v>151</v>
      </c>
      <c r="AR216" s="173" t="s">
        <v>185</v>
      </c>
      <c r="AS216" s="173" t="s">
        <v>87</v>
      </c>
      <c r="AW216" s="14" t="s">
        <v>117</v>
      </c>
      <c r="BC216" s="174" t="e">
        <f>IF(L216="základní",#REF!,0)</f>
        <v>#REF!</v>
      </c>
      <c r="BD216" s="174">
        <f>IF(L216="snížená",#REF!,0)</f>
        <v>0</v>
      </c>
      <c r="BE216" s="174">
        <f>IF(L216="zákl. přenesená",#REF!,0)</f>
        <v>0</v>
      </c>
      <c r="BF216" s="174">
        <f>IF(L216="sníž. přenesená",#REF!,0)</f>
        <v>0</v>
      </c>
      <c r="BG216" s="174">
        <f>IF(L216="nulová",#REF!,0)</f>
        <v>0</v>
      </c>
      <c r="BH216" s="14" t="s">
        <v>85</v>
      </c>
      <c r="BI216" s="174" t="e">
        <f>ROUND(H216*#REF!,2)</f>
        <v>#REF!</v>
      </c>
      <c r="BJ216" s="14" t="s">
        <v>122</v>
      </c>
      <c r="BK216" s="173" t="s">
        <v>396</v>
      </c>
    </row>
    <row r="217" spans="1:63" s="2" customFormat="1" ht="16.5" customHeight="1">
      <c r="A217" s="30"/>
      <c r="B217" s="31"/>
      <c r="C217" s="181" t="s">
        <v>397</v>
      </c>
      <c r="D217" s="181" t="s">
        <v>185</v>
      </c>
      <c r="E217" s="182" t="s">
        <v>162</v>
      </c>
      <c r="F217" s="183" t="s">
        <v>398</v>
      </c>
      <c r="G217" s="184" t="s">
        <v>121</v>
      </c>
      <c r="H217" s="185"/>
      <c r="I217" s="183" t="s">
        <v>618</v>
      </c>
      <c r="J217" s="186"/>
      <c r="K217" s="187" t="s">
        <v>1</v>
      </c>
      <c r="L217" s="188" t="s">
        <v>43</v>
      </c>
      <c r="M217" s="66"/>
      <c r="N217" s="171" t="e">
        <f>M217*#REF!</f>
        <v>#REF!</v>
      </c>
      <c r="O217" s="171">
        <v>0</v>
      </c>
      <c r="P217" s="171" t="e">
        <f>O217*#REF!</f>
        <v>#REF!</v>
      </c>
      <c r="Q217" s="171">
        <v>0</v>
      </c>
      <c r="R217" s="172" t="e">
        <f>Q217*#REF!</f>
        <v>#REF!</v>
      </c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P217" s="173" t="s">
        <v>151</v>
      </c>
      <c r="AR217" s="173" t="s">
        <v>185</v>
      </c>
      <c r="AS217" s="173" t="s">
        <v>87</v>
      </c>
      <c r="AW217" s="14" t="s">
        <v>117</v>
      </c>
      <c r="BC217" s="174" t="e">
        <f>IF(L217="základní",#REF!,0)</f>
        <v>#REF!</v>
      </c>
      <c r="BD217" s="174">
        <f>IF(L217="snížená",#REF!,0)</f>
        <v>0</v>
      </c>
      <c r="BE217" s="174">
        <f>IF(L217="zákl. přenesená",#REF!,0)</f>
        <v>0</v>
      </c>
      <c r="BF217" s="174">
        <f>IF(L217="sníž. přenesená",#REF!,0)</f>
        <v>0</v>
      </c>
      <c r="BG217" s="174">
        <f>IF(L217="nulová",#REF!,0)</f>
        <v>0</v>
      </c>
      <c r="BH217" s="14" t="s">
        <v>85</v>
      </c>
      <c r="BI217" s="174" t="e">
        <f>ROUND(H217*#REF!,2)</f>
        <v>#REF!</v>
      </c>
      <c r="BJ217" s="14" t="s">
        <v>122</v>
      </c>
      <c r="BK217" s="173" t="s">
        <v>399</v>
      </c>
    </row>
    <row r="218" spans="1:63" s="2" customFormat="1" ht="16.5" customHeight="1">
      <c r="A218" s="30"/>
      <c r="B218" s="31"/>
      <c r="C218" s="181" t="s">
        <v>400</v>
      </c>
      <c r="D218" s="181" t="s">
        <v>185</v>
      </c>
      <c r="E218" s="182" t="s">
        <v>401</v>
      </c>
      <c r="F218" s="183" t="s">
        <v>402</v>
      </c>
      <c r="G218" s="184" t="s">
        <v>121</v>
      </c>
      <c r="H218" s="185"/>
      <c r="I218" s="183" t="s">
        <v>618</v>
      </c>
      <c r="J218" s="186"/>
      <c r="K218" s="187" t="s">
        <v>1</v>
      </c>
      <c r="L218" s="188" t="s">
        <v>43</v>
      </c>
      <c r="M218" s="66"/>
      <c r="N218" s="171" t="e">
        <f>M218*#REF!</f>
        <v>#REF!</v>
      </c>
      <c r="O218" s="171">
        <v>0</v>
      </c>
      <c r="P218" s="171" t="e">
        <f>O218*#REF!</f>
        <v>#REF!</v>
      </c>
      <c r="Q218" s="171">
        <v>0</v>
      </c>
      <c r="R218" s="172" t="e">
        <f>Q218*#REF!</f>
        <v>#REF!</v>
      </c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P218" s="173" t="s">
        <v>151</v>
      </c>
      <c r="AR218" s="173" t="s">
        <v>185</v>
      </c>
      <c r="AS218" s="173" t="s">
        <v>87</v>
      </c>
      <c r="AW218" s="14" t="s">
        <v>117</v>
      </c>
      <c r="BC218" s="174" t="e">
        <f>IF(L218="základní",#REF!,0)</f>
        <v>#REF!</v>
      </c>
      <c r="BD218" s="174">
        <f>IF(L218="snížená",#REF!,0)</f>
        <v>0</v>
      </c>
      <c r="BE218" s="174">
        <f>IF(L218="zákl. přenesená",#REF!,0)</f>
        <v>0</v>
      </c>
      <c r="BF218" s="174">
        <f>IF(L218="sníž. přenesená",#REF!,0)</f>
        <v>0</v>
      </c>
      <c r="BG218" s="174">
        <f>IF(L218="nulová",#REF!,0)</f>
        <v>0</v>
      </c>
      <c r="BH218" s="14" t="s">
        <v>85</v>
      </c>
      <c r="BI218" s="174" t="e">
        <f>ROUND(H218*#REF!,2)</f>
        <v>#REF!</v>
      </c>
      <c r="BJ218" s="14" t="s">
        <v>122</v>
      </c>
      <c r="BK218" s="173" t="s">
        <v>403</v>
      </c>
    </row>
    <row r="219" spans="1:63" s="2" customFormat="1" ht="16.5" customHeight="1">
      <c r="A219" s="30"/>
      <c r="B219" s="31"/>
      <c r="C219" s="181" t="s">
        <v>404</v>
      </c>
      <c r="D219" s="181" t="s">
        <v>185</v>
      </c>
      <c r="E219" s="182" t="s">
        <v>405</v>
      </c>
      <c r="F219" s="183" t="s">
        <v>406</v>
      </c>
      <c r="G219" s="184" t="s">
        <v>121</v>
      </c>
      <c r="H219" s="185"/>
      <c r="I219" s="183" t="s">
        <v>618</v>
      </c>
      <c r="J219" s="186"/>
      <c r="K219" s="187" t="s">
        <v>1</v>
      </c>
      <c r="L219" s="188" t="s">
        <v>43</v>
      </c>
      <c r="M219" s="66"/>
      <c r="N219" s="171" t="e">
        <f>M219*#REF!</f>
        <v>#REF!</v>
      </c>
      <c r="O219" s="171">
        <v>0</v>
      </c>
      <c r="P219" s="171" t="e">
        <f>O219*#REF!</f>
        <v>#REF!</v>
      </c>
      <c r="Q219" s="171">
        <v>0</v>
      </c>
      <c r="R219" s="172" t="e">
        <f>Q219*#REF!</f>
        <v>#REF!</v>
      </c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P219" s="173" t="s">
        <v>151</v>
      </c>
      <c r="AR219" s="173" t="s">
        <v>185</v>
      </c>
      <c r="AS219" s="173" t="s">
        <v>87</v>
      </c>
      <c r="AW219" s="14" t="s">
        <v>117</v>
      </c>
      <c r="BC219" s="174" t="e">
        <f>IF(L219="základní",#REF!,0)</f>
        <v>#REF!</v>
      </c>
      <c r="BD219" s="174">
        <f>IF(L219="snížená",#REF!,0)</f>
        <v>0</v>
      </c>
      <c r="BE219" s="174">
        <f>IF(L219="zákl. přenesená",#REF!,0)</f>
        <v>0</v>
      </c>
      <c r="BF219" s="174">
        <f>IF(L219="sníž. přenesená",#REF!,0)</f>
        <v>0</v>
      </c>
      <c r="BG219" s="174">
        <f>IF(L219="nulová",#REF!,0)</f>
        <v>0</v>
      </c>
      <c r="BH219" s="14" t="s">
        <v>85</v>
      </c>
      <c r="BI219" s="174" t="e">
        <f>ROUND(H219*#REF!,2)</f>
        <v>#REF!</v>
      </c>
      <c r="BJ219" s="14" t="s">
        <v>122</v>
      </c>
      <c r="BK219" s="173" t="s">
        <v>407</v>
      </c>
    </row>
    <row r="220" spans="1:63" s="2" customFormat="1" ht="16.5" customHeight="1">
      <c r="A220" s="30"/>
      <c r="B220" s="31"/>
      <c r="C220" s="181" t="s">
        <v>408</v>
      </c>
      <c r="D220" s="181" t="s">
        <v>185</v>
      </c>
      <c r="E220" s="182" t="s">
        <v>409</v>
      </c>
      <c r="F220" s="183" t="s">
        <v>410</v>
      </c>
      <c r="G220" s="184" t="s">
        <v>121</v>
      </c>
      <c r="H220" s="185"/>
      <c r="I220" s="183" t="s">
        <v>618</v>
      </c>
      <c r="J220" s="186"/>
      <c r="K220" s="187" t="s">
        <v>1</v>
      </c>
      <c r="L220" s="188" t="s">
        <v>43</v>
      </c>
      <c r="M220" s="66"/>
      <c r="N220" s="171" t="e">
        <f>M220*#REF!</f>
        <v>#REF!</v>
      </c>
      <c r="O220" s="171">
        <v>0</v>
      </c>
      <c r="P220" s="171" t="e">
        <f>O220*#REF!</f>
        <v>#REF!</v>
      </c>
      <c r="Q220" s="171">
        <v>0</v>
      </c>
      <c r="R220" s="172" t="e">
        <f>Q220*#REF!</f>
        <v>#REF!</v>
      </c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P220" s="173" t="s">
        <v>151</v>
      </c>
      <c r="AR220" s="173" t="s">
        <v>185</v>
      </c>
      <c r="AS220" s="173" t="s">
        <v>87</v>
      </c>
      <c r="AW220" s="14" t="s">
        <v>117</v>
      </c>
      <c r="BC220" s="174" t="e">
        <f>IF(L220="základní",#REF!,0)</f>
        <v>#REF!</v>
      </c>
      <c r="BD220" s="174">
        <f>IF(L220="snížená",#REF!,0)</f>
        <v>0</v>
      </c>
      <c r="BE220" s="174">
        <f>IF(L220="zákl. přenesená",#REF!,0)</f>
        <v>0</v>
      </c>
      <c r="BF220" s="174">
        <f>IF(L220="sníž. přenesená",#REF!,0)</f>
        <v>0</v>
      </c>
      <c r="BG220" s="174">
        <f>IF(L220="nulová",#REF!,0)</f>
        <v>0</v>
      </c>
      <c r="BH220" s="14" t="s">
        <v>85</v>
      </c>
      <c r="BI220" s="174" t="e">
        <f>ROUND(H220*#REF!,2)</f>
        <v>#REF!</v>
      </c>
      <c r="BJ220" s="14" t="s">
        <v>122</v>
      </c>
      <c r="BK220" s="173" t="s">
        <v>411</v>
      </c>
    </row>
    <row r="221" spans="1:63" s="2" customFormat="1" ht="16.5" customHeight="1">
      <c r="A221" s="30"/>
      <c r="B221" s="31"/>
      <c r="C221" s="181" t="s">
        <v>412</v>
      </c>
      <c r="D221" s="181" t="s">
        <v>185</v>
      </c>
      <c r="E221" s="182" t="s">
        <v>413</v>
      </c>
      <c r="F221" s="183" t="s">
        <v>414</v>
      </c>
      <c r="G221" s="184" t="s">
        <v>121</v>
      </c>
      <c r="H221" s="185"/>
      <c r="I221" s="183" t="s">
        <v>618</v>
      </c>
      <c r="J221" s="186"/>
      <c r="K221" s="187" t="s">
        <v>1</v>
      </c>
      <c r="L221" s="188" t="s">
        <v>43</v>
      </c>
      <c r="M221" s="66"/>
      <c r="N221" s="171" t="e">
        <f>M221*#REF!</f>
        <v>#REF!</v>
      </c>
      <c r="O221" s="171">
        <v>0</v>
      </c>
      <c r="P221" s="171" t="e">
        <f>O221*#REF!</f>
        <v>#REF!</v>
      </c>
      <c r="Q221" s="171">
        <v>0</v>
      </c>
      <c r="R221" s="172" t="e">
        <f>Q221*#REF!</f>
        <v>#REF!</v>
      </c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P221" s="173" t="s">
        <v>151</v>
      </c>
      <c r="AR221" s="173" t="s">
        <v>185</v>
      </c>
      <c r="AS221" s="173" t="s">
        <v>87</v>
      </c>
      <c r="AW221" s="14" t="s">
        <v>117</v>
      </c>
      <c r="BC221" s="174" t="e">
        <f>IF(L221="základní",#REF!,0)</f>
        <v>#REF!</v>
      </c>
      <c r="BD221" s="174">
        <f>IF(L221="snížená",#REF!,0)</f>
        <v>0</v>
      </c>
      <c r="BE221" s="174">
        <f>IF(L221="zákl. přenesená",#REF!,0)</f>
        <v>0</v>
      </c>
      <c r="BF221" s="174">
        <f>IF(L221="sníž. přenesená",#REF!,0)</f>
        <v>0</v>
      </c>
      <c r="BG221" s="174">
        <f>IF(L221="nulová",#REF!,0)</f>
        <v>0</v>
      </c>
      <c r="BH221" s="14" t="s">
        <v>85</v>
      </c>
      <c r="BI221" s="174" t="e">
        <f>ROUND(H221*#REF!,2)</f>
        <v>#REF!</v>
      </c>
      <c r="BJ221" s="14" t="s">
        <v>122</v>
      </c>
      <c r="BK221" s="173" t="s">
        <v>415</v>
      </c>
    </row>
    <row r="222" spans="1:63" s="2" customFormat="1" ht="16.5" customHeight="1">
      <c r="A222" s="30"/>
      <c r="B222" s="31"/>
      <c r="C222" s="181" t="s">
        <v>416</v>
      </c>
      <c r="D222" s="181" t="s">
        <v>185</v>
      </c>
      <c r="E222" s="182" t="s">
        <v>300</v>
      </c>
      <c r="F222" s="183" t="s">
        <v>195</v>
      </c>
      <c r="G222" s="184" t="s">
        <v>121</v>
      </c>
      <c r="H222" s="185"/>
      <c r="I222" s="183" t="s">
        <v>618</v>
      </c>
      <c r="J222" s="186"/>
      <c r="K222" s="187" t="s">
        <v>1</v>
      </c>
      <c r="L222" s="188" t="s">
        <v>43</v>
      </c>
      <c r="M222" s="66"/>
      <c r="N222" s="171" t="e">
        <f>M222*#REF!</f>
        <v>#REF!</v>
      </c>
      <c r="O222" s="171">
        <v>0</v>
      </c>
      <c r="P222" s="171" t="e">
        <f>O222*#REF!</f>
        <v>#REF!</v>
      </c>
      <c r="Q222" s="171">
        <v>0</v>
      </c>
      <c r="R222" s="172" t="e">
        <f>Q222*#REF!</f>
        <v>#REF!</v>
      </c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P222" s="173" t="s">
        <v>151</v>
      </c>
      <c r="AR222" s="173" t="s">
        <v>185</v>
      </c>
      <c r="AS222" s="173" t="s">
        <v>87</v>
      </c>
      <c r="AW222" s="14" t="s">
        <v>117</v>
      </c>
      <c r="BC222" s="174" t="e">
        <f>IF(L222="základní",#REF!,0)</f>
        <v>#REF!</v>
      </c>
      <c r="BD222" s="174">
        <f>IF(L222="snížená",#REF!,0)</f>
        <v>0</v>
      </c>
      <c r="BE222" s="174">
        <f>IF(L222="zákl. přenesená",#REF!,0)</f>
        <v>0</v>
      </c>
      <c r="BF222" s="174">
        <f>IF(L222="sníž. přenesená",#REF!,0)</f>
        <v>0</v>
      </c>
      <c r="BG222" s="174">
        <f>IF(L222="nulová",#REF!,0)</f>
        <v>0</v>
      </c>
      <c r="BH222" s="14" t="s">
        <v>85</v>
      </c>
      <c r="BI222" s="174" t="e">
        <f>ROUND(H222*#REF!,2)</f>
        <v>#REF!</v>
      </c>
      <c r="BJ222" s="14" t="s">
        <v>122</v>
      </c>
      <c r="BK222" s="173" t="s">
        <v>417</v>
      </c>
    </row>
    <row r="223" spans="1:63" s="2" customFormat="1" ht="16.5" customHeight="1">
      <c r="A223" s="30"/>
      <c r="B223" s="31"/>
      <c r="C223" s="181" t="s">
        <v>418</v>
      </c>
      <c r="D223" s="181" t="s">
        <v>185</v>
      </c>
      <c r="E223" s="182" t="s">
        <v>419</v>
      </c>
      <c r="F223" s="183" t="s">
        <v>207</v>
      </c>
      <c r="G223" s="184" t="s">
        <v>121</v>
      </c>
      <c r="H223" s="185"/>
      <c r="I223" s="183" t="s">
        <v>618</v>
      </c>
      <c r="J223" s="186"/>
      <c r="K223" s="187" t="s">
        <v>1</v>
      </c>
      <c r="L223" s="188" t="s">
        <v>43</v>
      </c>
      <c r="M223" s="66"/>
      <c r="N223" s="171" t="e">
        <f>M223*#REF!</f>
        <v>#REF!</v>
      </c>
      <c r="O223" s="171">
        <v>0</v>
      </c>
      <c r="P223" s="171" t="e">
        <f>O223*#REF!</f>
        <v>#REF!</v>
      </c>
      <c r="Q223" s="171">
        <v>0</v>
      </c>
      <c r="R223" s="172" t="e">
        <f>Q223*#REF!</f>
        <v>#REF!</v>
      </c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P223" s="173" t="s">
        <v>151</v>
      </c>
      <c r="AR223" s="173" t="s">
        <v>185</v>
      </c>
      <c r="AS223" s="173" t="s">
        <v>87</v>
      </c>
      <c r="AW223" s="14" t="s">
        <v>117</v>
      </c>
      <c r="BC223" s="174" t="e">
        <f>IF(L223="základní",#REF!,0)</f>
        <v>#REF!</v>
      </c>
      <c r="BD223" s="174">
        <f>IF(L223="snížená",#REF!,0)</f>
        <v>0</v>
      </c>
      <c r="BE223" s="174">
        <f>IF(L223="zákl. přenesená",#REF!,0)</f>
        <v>0</v>
      </c>
      <c r="BF223" s="174">
        <f>IF(L223="sníž. přenesená",#REF!,0)</f>
        <v>0</v>
      </c>
      <c r="BG223" s="174">
        <f>IF(L223="nulová",#REF!,0)</f>
        <v>0</v>
      </c>
      <c r="BH223" s="14" t="s">
        <v>85</v>
      </c>
      <c r="BI223" s="174" t="e">
        <f>ROUND(H223*#REF!,2)</f>
        <v>#REF!</v>
      </c>
      <c r="BJ223" s="14" t="s">
        <v>122</v>
      </c>
      <c r="BK223" s="173" t="s">
        <v>420</v>
      </c>
    </row>
    <row r="224" spans="1:63" s="2" customFormat="1" ht="16.5" customHeight="1">
      <c r="A224" s="30"/>
      <c r="B224" s="31"/>
      <c r="C224" s="181" t="s">
        <v>421</v>
      </c>
      <c r="D224" s="181" t="s">
        <v>185</v>
      </c>
      <c r="E224" s="182" t="s">
        <v>422</v>
      </c>
      <c r="F224" s="183" t="s">
        <v>423</v>
      </c>
      <c r="G224" s="184" t="s">
        <v>121</v>
      </c>
      <c r="H224" s="185"/>
      <c r="I224" s="183" t="s">
        <v>618</v>
      </c>
      <c r="J224" s="186"/>
      <c r="K224" s="187" t="s">
        <v>1</v>
      </c>
      <c r="L224" s="188" t="s">
        <v>43</v>
      </c>
      <c r="M224" s="66"/>
      <c r="N224" s="171" t="e">
        <f>M224*#REF!</f>
        <v>#REF!</v>
      </c>
      <c r="O224" s="171">
        <v>0</v>
      </c>
      <c r="P224" s="171" t="e">
        <f>O224*#REF!</f>
        <v>#REF!</v>
      </c>
      <c r="Q224" s="171">
        <v>0</v>
      </c>
      <c r="R224" s="172" t="e">
        <f>Q224*#REF!</f>
        <v>#REF!</v>
      </c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P224" s="173" t="s">
        <v>151</v>
      </c>
      <c r="AR224" s="173" t="s">
        <v>185</v>
      </c>
      <c r="AS224" s="173" t="s">
        <v>87</v>
      </c>
      <c r="AW224" s="14" t="s">
        <v>117</v>
      </c>
      <c r="BC224" s="174" t="e">
        <f>IF(L224="základní",#REF!,0)</f>
        <v>#REF!</v>
      </c>
      <c r="BD224" s="174">
        <f>IF(L224="snížená",#REF!,0)</f>
        <v>0</v>
      </c>
      <c r="BE224" s="174">
        <f>IF(L224="zákl. přenesená",#REF!,0)</f>
        <v>0</v>
      </c>
      <c r="BF224" s="174">
        <f>IF(L224="sníž. přenesená",#REF!,0)</f>
        <v>0</v>
      </c>
      <c r="BG224" s="174">
        <f>IF(L224="nulová",#REF!,0)</f>
        <v>0</v>
      </c>
      <c r="BH224" s="14" t="s">
        <v>85</v>
      </c>
      <c r="BI224" s="174" t="e">
        <f>ROUND(H224*#REF!,2)</f>
        <v>#REF!</v>
      </c>
      <c r="BJ224" s="14" t="s">
        <v>122</v>
      </c>
      <c r="BK224" s="173" t="s">
        <v>424</v>
      </c>
    </row>
    <row r="225" spans="1:63" s="2" customFormat="1" ht="16.5" customHeight="1">
      <c r="A225" s="30"/>
      <c r="B225" s="31"/>
      <c r="C225" s="181" t="s">
        <v>425</v>
      </c>
      <c r="D225" s="181" t="s">
        <v>185</v>
      </c>
      <c r="E225" s="182" t="s">
        <v>426</v>
      </c>
      <c r="F225" s="183" t="s">
        <v>427</v>
      </c>
      <c r="G225" s="184" t="s">
        <v>222</v>
      </c>
      <c r="H225" s="185"/>
      <c r="I225" s="183" t="s">
        <v>618</v>
      </c>
      <c r="J225" s="186"/>
      <c r="K225" s="187" t="s">
        <v>1</v>
      </c>
      <c r="L225" s="188" t="s">
        <v>43</v>
      </c>
      <c r="M225" s="66"/>
      <c r="N225" s="171" t="e">
        <f>M225*#REF!</f>
        <v>#REF!</v>
      </c>
      <c r="O225" s="171">
        <v>0</v>
      </c>
      <c r="P225" s="171" t="e">
        <f>O225*#REF!</f>
        <v>#REF!</v>
      </c>
      <c r="Q225" s="171">
        <v>0</v>
      </c>
      <c r="R225" s="172" t="e">
        <f>Q225*#REF!</f>
        <v>#REF!</v>
      </c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P225" s="173" t="s">
        <v>151</v>
      </c>
      <c r="AR225" s="173" t="s">
        <v>185</v>
      </c>
      <c r="AS225" s="173" t="s">
        <v>87</v>
      </c>
      <c r="AW225" s="14" t="s">
        <v>117</v>
      </c>
      <c r="BC225" s="174" t="e">
        <f>IF(L225="základní",#REF!,0)</f>
        <v>#REF!</v>
      </c>
      <c r="BD225" s="174">
        <f>IF(L225="snížená",#REF!,0)</f>
        <v>0</v>
      </c>
      <c r="BE225" s="174">
        <f>IF(L225="zákl. přenesená",#REF!,0)</f>
        <v>0</v>
      </c>
      <c r="BF225" s="174">
        <f>IF(L225="sníž. přenesená",#REF!,0)</f>
        <v>0</v>
      </c>
      <c r="BG225" s="174">
        <f>IF(L225="nulová",#REF!,0)</f>
        <v>0</v>
      </c>
      <c r="BH225" s="14" t="s">
        <v>85</v>
      </c>
      <c r="BI225" s="174" t="e">
        <f>ROUND(H225*#REF!,2)</f>
        <v>#REF!</v>
      </c>
      <c r="BJ225" s="14" t="s">
        <v>122</v>
      </c>
      <c r="BK225" s="173" t="s">
        <v>428</v>
      </c>
    </row>
    <row r="226" spans="1:63" s="2" customFormat="1" ht="16.5" customHeight="1">
      <c r="A226" s="30"/>
      <c r="B226" s="31"/>
      <c r="C226" s="181" t="s">
        <v>429</v>
      </c>
      <c r="D226" s="181" t="s">
        <v>185</v>
      </c>
      <c r="E226" s="182" t="s">
        <v>430</v>
      </c>
      <c r="F226" s="183" t="s">
        <v>431</v>
      </c>
      <c r="G226" s="184" t="s">
        <v>222</v>
      </c>
      <c r="H226" s="185"/>
      <c r="I226" s="183" t="s">
        <v>618</v>
      </c>
      <c r="J226" s="186"/>
      <c r="K226" s="187" t="s">
        <v>1</v>
      </c>
      <c r="L226" s="188" t="s">
        <v>43</v>
      </c>
      <c r="M226" s="66"/>
      <c r="N226" s="171" t="e">
        <f>M226*#REF!</f>
        <v>#REF!</v>
      </c>
      <c r="O226" s="171">
        <v>0</v>
      </c>
      <c r="P226" s="171" t="e">
        <f>O226*#REF!</f>
        <v>#REF!</v>
      </c>
      <c r="Q226" s="171">
        <v>0</v>
      </c>
      <c r="R226" s="172" t="e">
        <f>Q226*#REF!</f>
        <v>#REF!</v>
      </c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P226" s="173" t="s">
        <v>151</v>
      </c>
      <c r="AR226" s="173" t="s">
        <v>185</v>
      </c>
      <c r="AS226" s="173" t="s">
        <v>87</v>
      </c>
      <c r="AW226" s="14" t="s">
        <v>117</v>
      </c>
      <c r="BC226" s="174" t="e">
        <f>IF(L226="základní",#REF!,0)</f>
        <v>#REF!</v>
      </c>
      <c r="BD226" s="174">
        <f>IF(L226="snížená",#REF!,0)</f>
        <v>0</v>
      </c>
      <c r="BE226" s="174">
        <f>IF(L226="zákl. přenesená",#REF!,0)</f>
        <v>0</v>
      </c>
      <c r="BF226" s="174">
        <f>IF(L226="sníž. přenesená",#REF!,0)</f>
        <v>0</v>
      </c>
      <c r="BG226" s="174">
        <f>IF(L226="nulová",#REF!,0)</f>
        <v>0</v>
      </c>
      <c r="BH226" s="14" t="s">
        <v>85</v>
      </c>
      <c r="BI226" s="174" t="e">
        <f>ROUND(H226*#REF!,2)</f>
        <v>#REF!</v>
      </c>
      <c r="BJ226" s="14" t="s">
        <v>122</v>
      </c>
      <c r="BK226" s="173" t="s">
        <v>432</v>
      </c>
    </row>
    <row r="227" spans="1:63" s="2" customFormat="1" ht="16.5" customHeight="1">
      <c r="A227" s="30"/>
      <c r="B227" s="31"/>
      <c r="C227" s="181" t="s">
        <v>433</v>
      </c>
      <c r="D227" s="181" t="s">
        <v>185</v>
      </c>
      <c r="E227" s="182" t="s">
        <v>434</v>
      </c>
      <c r="F227" s="183" t="s">
        <v>435</v>
      </c>
      <c r="G227" s="184" t="s">
        <v>222</v>
      </c>
      <c r="H227" s="185"/>
      <c r="I227" s="183" t="s">
        <v>618</v>
      </c>
      <c r="J227" s="186"/>
      <c r="K227" s="187" t="s">
        <v>1</v>
      </c>
      <c r="L227" s="188" t="s">
        <v>43</v>
      </c>
      <c r="M227" s="66"/>
      <c r="N227" s="171" t="e">
        <f>M227*#REF!</f>
        <v>#REF!</v>
      </c>
      <c r="O227" s="171">
        <v>0</v>
      </c>
      <c r="P227" s="171" t="e">
        <f>O227*#REF!</f>
        <v>#REF!</v>
      </c>
      <c r="Q227" s="171">
        <v>0</v>
      </c>
      <c r="R227" s="172" t="e">
        <f>Q227*#REF!</f>
        <v>#REF!</v>
      </c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P227" s="173" t="s">
        <v>151</v>
      </c>
      <c r="AR227" s="173" t="s">
        <v>185</v>
      </c>
      <c r="AS227" s="173" t="s">
        <v>87</v>
      </c>
      <c r="AW227" s="14" t="s">
        <v>117</v>
      </c>
      <c r="BC227" s="174" t="e">
        <f>IF(L227="základní",#REF!,0)</f>
        <v>#REF!</v>
      </c>
      <c r="BD227" s="174">
        <f>IF(L227="snížená",#REF!,0)</f>
        <v>0</v>
      </c>
      <c r="BE227" s="174">
        <f>IF(L227="zákl. přenesená",#REF!,0)</f>
        <v>0</v>
      </c>
      <c r="BF227" s="174">
        <f>IF(L227="sníž. přenesená",#REF!,0)</f>
        <v>0</v>
      </c>
      <c r="BG227" s="174">
        <f>IF(L227="nulová",#REF!,0)</f>
        <v>0</v>
      </c>
      <c r="BH227" s="14" t="s">
        <v>85</v>
      </c>
      <c r="BI227" s="174" t="e">
        <f>ROUND(H227*#REF!,2)</f>
        <v>#REF!</v>
      </c>
      <c r="BJ227" s="14" t="s">
        <v>122</v>
      </c>
      <c r="BK227" s="173" t="s">
        <v>436</v>
      </c>
    </row>
    <row r="228" spans="1:63" s="2" customFormat="1" ht="16.5" customHeight="1">
      <c r="A228" s="30"/>
      <c r="B228" s="31"/>
      <c r="C228" s="181" t="s">
        <v>437</v>
      </c>
      <c r="D228" s="181" t="s">
        <v>185</v>
      </c>
      <c r="E228" s="182" t="s">
        <v>438</v>
      </c>
      <c r="F228" s="183" t="s">
        <v>210</v>
      </c>
      <c r="G228" s="184" t="s">
        <v>121</v>
      </c>
      <c r="H228" s="185"/>
      <c r="I228" s="183" t="s">
        <v>618</v>
      </c>
      <c r="J228" s="186"/>
      <c r="K228" s="187" t="s">
        <v>1</v>
      </c>
      <c r="L228" s="188" t="s">
        <v>43</v>
      </c>
      <c r="M228" s="66"/>
      <c r="N228" s="171" t="e">
        <f>M228*#REF!</f>
        <v>#REF!</v>
      </c>
      <c r="O228" s="171">
        <v>0</v>
      </c>
      <c r="P228" s="171" t="e">
        <f>O228*#REF!</f>
        <v>#REF!</v>
      </c>
      <c r="Q228" s="171">
        <v>0</v>
      </c>
      <c r="R228" s="172" t="e">
        <f>Q228*#REF!</f>
        <v>#REF!</v>
      </c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P228" s="173" t="s">
        <v>151</v>
      </c>
      <c r="AR228" s="173" t="s">
        <v>185</v>
      </c>
      <c r="AS228" s="173" t="s">
        <v>87</v>
      </c>
      <c r="AW228" s="14" t="s">
        <v>117</v>
      </c>
      <c r="BC228" s="174" t="e">
        <f>IF(L228="základní",#REF!,0)</f>
        <v>#REF!</v>
      </c>
      <c r="BD228" s="174">
        <f>IF(L228="snížená",#REF!,0)</f>
        <v>0</v>
      </c>
      <c r="BE228" s="174">
        <f>IF(L228="zákl. přenesená",#REF!,0)</f>
        <v>0</v>
      </c>
      <c r="BF228" s="174">
        <f>IF(L228="sníž. přenesená",#REF!,0)</f>
        <v>0</v>
      </c>
      <c r="BG228" s="174">
        <f>IF(L228="nulová",#REF!,0)</f>
        <v>0</v>
      </c>
      <c r="BH228" s="14" t="s">
        <v>85</v>
      </c>
      <c r="BI228" s="174" t="e">
        <f>ROUND(H228*#REF!,2)</f>
        <v>#REF!</v>
      </c>
      <c r="BJ228" s="14" t="s">
        <v>122</v>
      </c>
      <c r="BK228" s="173" t="s">
        <v>439</v>
      </c>
    </row>
    <row r="229" spans="1:63" s="2" customFormat="1" ht="16.5" customHeight="1">
      <c r="A229" s="30"/>
      <c r="B229" s="31"/>
      <c r="C229" s="181" t="s">
        <v>440</v>
      </c>
      <c r="D229" s="181" t="s">
        <v>185</v>
      </c>
      <c r="E229" s="182" t="s">
        <v>441</v>
      </c>
      <c r="F229" s="183" t="s">
        <v>214</v>
      </c>
      <c r="G229" s="184" t="s">
        <v>121</v>
      </c>
      <c r="H229" s="185"/>
      <c r="I229" s="183" t="s">
        <v>618</v>
      </c>
      <c r="J229" s="186"/>
      <c r="K229" s="187" t="s">
        <v>1</v>
      </c>
      <c r="L229" s="188" t="s">
        <v>43</v>
      </c>
      <c r="M229" s="66"/>
      <c r="N229" s="171" t="e">
        <f>M229*#REF!</f>
        <v>#REF!</v>
      </c>
      <c r="O229" s="171">
        <v>0</v>
      </c>
      <c r="P229" s="171" t="e">
        <f>O229*#REF!</f>
        <v>#REF!</v>
      </c>
      <c r="Q229" s="171">
        <v>0</v>
      </c>
      <c r="R229" s="172" t="e">
        <f>Q229*#REF!</f>
        <v>#REF!</v>
      </c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P229" s="173" t="s">
        <v>151</v>
      </c>
      <c r="AR229" s="173" t="s">
        <v>185</v>
      </c>
      <c r="AS229" s="173" t="s">
        <v>87</v>
      </c>
      <c r="AW229" s="14" t="s">
        <v>117</v>
      </c>
      <c r="BC229" s="174" t="e">
        <f>IF(L229="základní",#REF!,0)</f>
        <v>#REF!</v>
      </c>
      <c r="BD229" s="174">
        <f>IF(L229="snížená",#REF!,0)</f>
        <v>0</v>
      </c>
      <c r="BE229" s="174">
        <f>IF(L229="zákl. přenesená",#REF!,0)</f>
        <v>0</v>
      </c>
      <c r="BF229" s="174">
        <f>IF(L229="sníž. přenesená",#REF!,0)</f>
        <v>0</v>
      </c>
      <c r="BG229" s="174">
        <f>IF(L229="nulová",#REF!,0)</f>
        <v>0</v>
      </c>
      <c r="BH229" s="14" t="s">
        <v>85</v>
      </c>
      <c r="BI229" s="174" t="e">
        <f>ROUND(H229*#REF!,2)</f>
        <v>#REF!</v>
      </c>
      <c r="BJ229" s="14" t="s">
        <v>122</v>
      </c>
      <c r="BK229" s="173" t="s">
        <v>442</v>
      </c>
    </row>
    <row r="230" spans="1:63" s="2" customFormat="1" ht="16.5" customHeight="1">
      <c r="A230" s="30"/>
      <c r="B230" s="31"/>
      <c r="C230" s="181" t="s">
        <v>443</v>
      </c>
      <c r="D230" s="181" t="s">
        <v>185</v>
      </c>
      <c r="E230" s="182" t="s">
        <v>444</v>
      </c>
      <c r="F230" s="183" t="s">
        <v>199</v>
      </c>
      <c r="G230" s="184" t="s">
        <v>121</v>
      </c>
      <c r="H230" s="185"/>
      <c r="I230" s="183" t="s">
        <v>618</v>
      </c>
      <c r="J230" s="186"/>
      <c r="K230" s="187" t="s">
        <v>1</v>
      </c>
      <c r="L230" s="188" t="s">
        <v>43</v>
      </c>
      <c r="M230" s="66"/>
      <c r="N230" s="171" t="e">
        <f>M230*#REF!</f>
        <v>#REF!</v>
      </c>
      <c r="O230" s="171">
        <v>0</v>
      </c>
      <c r="P230" s="171" t="e">
        <f>O230*#REF!</f>
        <v>#REF!</v>
      </c>
      <c r="Q230" s="171">
        <v>0</v>
      </c>
      <c r="R230" s="172" t="e">
        <f>Q230*#REF!</f>
        <v>#REF!</v>
      </c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P230" s="173" t="s">
        <v>151</v>
      </c>
      <c r="AR230" s="173" t="s">
        <v>185</v>
      </c>
      <c r="AS230" s="173" t="s">
        <v>87</v>
      </c>
      <c r="AW230" s="14" t="s">
        <v>117</v>
      </c>
      <c r="BC230" s="174" t="e">
        <f>IF(L230="základní",#REF!,0)</f>
        <v>#REF!</v>
      </c>
      <c r="BD230" s="174">
        <f>IF(L230="snížená",#REF!,0)</f>
        <v>0</v>
      </c>
      <c r="BE230" s="174">
        <f>IF(L230="zákl. přenesená",#REF!,0)</f>
        <v>0</v>
      </c>
      <c r="BF230" s="174">
        <f>IF(L230="sníž. přenesená",#REF!,0)</f>
        <v>0</v>
      </c>
      <c r="BG230" s="174">
        <f>IF(L230="nulová",#REF!,0)</f>
        <v>0</v>
      </c>
      <c r="BH230" s="14" t="s">
        <v>85</v>
      </c>
      <c r="BI230" s="174" t="e">
        <f>ROUND(H230*#REF!,2)</f>
        <v>#REF!</v>
      </c>
      <c r="BJ230" s="14" t="s">
        <v>122</v>
      </c>
      <c r="BK230" s="173" t="s">
        <v>445</v>
      </c>
    </row>
    <row r="231" spans="1:63" s="2" customFormat="1" ht="24.2" customHeight="1">
      <c r="A231" s="30"/>
      <c r="B231" s="31"/>
      <c r="C231" s="181" t="s">
        <v>446</v>
      </c>
      <c r="D231" s="181" t="s">
        <v>185</v>
      </c>
      <c r="E231" s="182" t="s">
        <v>447</v>
      </c>
      <c r="F231" s="183" t="s">
        <v>448</v>
      </c>
      <c r="G231" s="184" t="s">
        <v>449</v>
      </c>
      <c r="H231" s="185"/>
      <c r="I231" s="183" t="s">
        <v>618</v>
      </c>
      <c r="J231" s="186"/>
      <c r="K231" s="187" t="s">
        <v>1</v>
      </c>
      <c r="L231" s="188" t="s">
        <v>43</v>
      </c>
      <c r="M231" s="66"/>
      <c r="N231" s="171" t="e">
        <f>M231*#REF!</f>
        <v>#REF!</v>
      </c>
      <c r="O231" s="171">
        <v>0</v>
      </c>
      <c r="P231" s="171" t="e">
        <f>O231*#REF!</f>
        <v>#REF!</v>
      </c>
      <c r="Q231" s="171">
        <v>0</v>
      </c>
      <c r="R231" s="172" t="e">
        <f>Q231*#REF!</f>
        <v>#REF!</v>
      </c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P231" s="173" t="s">
        <v>151</v>
      </c>
      <c r="AR231" s="173" t="s">
        <v>185</v>
      </c>
      <c r="AS231" s="173" t="s">
        <v>87</v>
      </c>
      <c r="AW231" s="14" t="s">
        <v>117</v>
      </c>
      <c r="BC231" s="174" t="e">
        <f>IF(L231="základní",#REF!,0)</f>
        <v>#REF!</v>
      </c>
      <c r="BD231" s="174">
        <f>IF(L231="snížená",#REF!,0)</f>
        <v>0</v>
      </c>
      <c r="BE231" s="174">
        <f>IF(L231="zákl. přenesená",#REF!,0)</f>
        <v>0</v>
      </c>
      <c r="BF231" s="174">
        <f>IF(L231="sníž. přenesená",#REF!,0)</f>
        <v>0</v>
      </c>
      <c r="BG231" s="174">
        <f>IF(L231="nulová",#REF!,0)</f>
        <v>0</v>
      </c>
      <c r="BH231" s="14" t="s">
        <v>85</v>
      </c>
      <c r="BI231" s="174" t="e">
        <f>ROUND(H231*#REF!,2)</f>
        <v>#REF!</v>
      </c>
      <c r="BJ231" s="14" t="s">
        <v>122</v>
      </c>
      <c r="BK231" s="173" t="s">
        <v>450</v>
      </c>
    </row>
    <row r="232" spans="1:63" s="2" customFormat="1" ht="16.5" customHeight="1">
      <c r="A232" s="30"/>
      <c r="B232" s="31"/>
      <c r="C232" s="181" t="s">
        <v>451</v>
      </c>
      <c r="D232" s="181" t="s">
        <v>185</v>
      </c>
      <c r="E232" s="182" t="s">
        <v>452</v>
      </c>
      <c r="F232" s="183" t="s">
        <v>384</v>
      </c>
      <c r="G232" s="184" t="s">
        <v>121</v>
      </c>
      <c r="H232" s="185"/>
      <c r="I232" s="183" t="s">
        <v>618</v>
      </c>
      <c r="J232" s="186"/>
      <c r="K232" s="187" t="s">
        <v>1</v>
      </c>
      <c r="L232" s="188" t="s">
        <v>43</v>
      </c>
      <c r="M232" s="66"/>
      <c r="N232" s="171" t="e">
        <f>M232*#REF!</f>
        <v>#REF!</v>
      </c>
      <c r="O232" s="171">
        <v>0</v>
      </c>
      <c r="P232" s="171" t="e">
        <f>O232*#REF!</f>
        <v>#REF!</v>
      </c>
      <c r="Q232" s="171">
        <v>0</v>
      </c>
      <c r="R232" s="172" t="e">
        <f>Q232*#REF!</f>
        <v>#REF!</v>
      </c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P232" s="173" t="s">
        <v>151</v>
      </c>
      <c r="AR232" s="173" t="s">
        <v>185</v>
      </c>
      <c r="AS232" s="173" t="s">
        <v>87</v>
      </c>
      <c r="AW232" s="14" t="s">
        <v>117</v>
      </c>
      <c r="BC232" s="174" t="e">
        <f>IF(L232="základní",#REF!,0)</f>
        <v>#REF!</v>
      </c>
      <c r="BD232" s="174">
        <f>IF(L232="snížená",#REF!,0)</f>
        <v>0</v>
      </c>
      <c r="BE232" s="174">
        <f>IF(L232="zákl. přenesená",#REF!,0)</f>
        <v>0</v>
      </c>
      <c r="BF232" s="174">
        <f>IF(L232="sníž. přenesená",#REF!,0)</f>
        <v>0</v>
      </c>
      <c r="BG232" s="174">
        <f>IF(L232="nulová",#REF!,0)</f>
        <v>0</v>
      </c>
      <c r="BH232" s="14" t="s">
        <v>85</v>
      </c>
      <c r="BI232" s="174" t="e">
        <f>ROUND(H232*#REF!,2)</f>
        <v>#REF!</v>
      </c>
      <c r="BJ232" s="14" t="s">
        <v>122</v>
      </c>
      <c r="BK232" s="173" t="s">
        <v>453</v>
      </c>
    </row>
    <row r="233" spans="1:63" s="2" customFormat="1" ht="16.5" customHeight="1">
      <c r="A233" s="30"/>
      <c r="B233" s="31"/>
      <c r="C233" s="181" t="s">
        <v>454</v>
      </c>
      <c r="D233" s="181" t="s">
        <v>185</v>
      </c>
      <c r="E233" s="182" t="s">
        <v>455</v>
      </c>
      <c r="F233" s="183" t="s">
        <v>218</v>
      </c>
      <c r="G233" s="184" t="s">
        <v>121</v>
      </c>
      <c r="H233" s="185"/>
      <c r="I233" s="183" t="s">
        <v>618</v>
      </c>
      <c r="J233" s="186"/>
      <c r="K233" s="187" t="s">
        <v>1</v>
      </c>
      <c r="L233" s="188" t="s">
        <v>43</v>
      </c>
      <c r="M233" s="66"/>
      <c r="N233" s="171" t="e">
        <f>M233*#REF!</f>
        <v>#REF!</v>
      </c>
      <c r="O233" s="171">
        <v>0</v>
      </c>
      <c r="P233" s="171" t="e">
        <f>O233*#REF!</f>
        <v>#REF!</v>
      </c>
      <c r="Q233" s="171">
        <v>0</v>
      </c>
      <c r="R233" s="172" t="e">
        <f>Q233*#REF!</f>
        <v>#REF!</v>
      </c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P233" s="173" t="s">
        <v>151</v>
      </c>
      <c r="AR233" s="173" t="s">
        <v>185</v>
      </c>
      <c r="AS233" s="173" t="s">
        <v>87</v>
      </c>
      <c r="AW233" s="14" t="s">
        <v>117</v>
      </c>
      <c r="BC233" s="174" t="e">
        <f>IF(L233="základní",#REF!,0)</f>
        <v>#REF!</v>
      </c>
      <c r="BD233" s="174">
        <f>IF(L233="snížená",#REF!,0)</f>
        <v>0</v>
      </c>
      <c r="BE233" s="174">
        <f>IF(L233="zákl. přenesená",#REF!,0)</f>
        <v>0</v>
      </c>
      <c r="BF233" s="174">
        <f>IF(L233="sníž. přenesená",#REF!,0)</f>
        <v>0</v>
      </c>
      <c r="BG233" s="174">
        <f>IF(L233="nulová",#REF!,0)</f>
        <v>0</v>
      </c>
      <c r="BH233" s="14" t="s">
        <v>85</v>
      </c>
      <c r="BI233" s="174" t="e">
        <f>ROUND(H233*#REF!,2)</f>
        <v>#REF!</v>
      </c>
      <c r="BJ233" s="14" t="s">
        <v>122</v>
      </c>
      <c r="BK233" s="173" t="s">
        <v>456</v>
      </c>
    </row>
    <row r="234" spans="1:63" s="2" customFormat="1" ht="16.5" customHeight="1">
      <c r="A234" s="30"/>
      <c r="B234" s="31"/>
      <c r="C234" s="181" t="s">
        <v>457</v>
      </c>
      <c r="D234" s="181" t="s">
        <v>185</v>
      </c>
      <c r="E234" s="182" t="s">
        <v>458</v>
      </c>
      <c r="F234" s="183" t="s">
        <v>459</v>
      </c>
      <c r="G234" s="184" t="s">
        <v>121</v>
      </c>
      <c r="H234" s="185"/>
      <c r="I234" s="183" t="s">
        <v>618</v>
      </c>
      <c r="J234" s="186"/>
      <c r="K234" s="187" t="s">
        <v>1</v>
      </c>
      <c r="L234" s="188" t="s">
        <v>43</v>
      </c>
      <c r="M234" s="66"/>
      <c r="N234" s="171" t="e">
        <f>M234*#REF!</f>
        <v>#REF!</v>
      </c>
      <c r="O234" s="171">
        <v>0</v>
      </c>
      <c r="P234" s="171" t="e">
        <f>O234*#REF!</f>
        <v>#REF!</v>
      </c>
      <c r="Q234" s="171">
        <v>0</v>
      </c>
      <c r="R234" s="172" t="e">
        <f>Q234*#REF!</f>
        <v>#REF!</v>
      </c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P234" s="173" t="s">
        <v>151</v>
      </c>
      <c r="AR234" s="173" t="s">
        <v>185</v>
      </c>
      <c r="AS234" s="173" t="s">
        <v>87</v>
      </c>
      <c r="AW234" s="14" t="s">
        <v>117</v>
      </c>
      <c r="BC234" s="174" t="e">
        <f>IF(L234="základní",#REF!,0)</f>
        <v>#REF!</v>
      </c>
      <c r="BD234" s="174">
        <f>IF(L234="snížená",#REF!,0)</f>
        <v>0</v>
      </c>
      <c r="BE234" s="174">
        <f>IF(L234="zákl. přenesená",#REF!,0)</f>
        <v>0</v>
      </c>
      <c r="BF234" s="174">
        <f>IF(L234="sníž. přenesená",#REF!,0)</f>
        <v>0</v>
      </c>
      <c r="BG234" s="174">
        <f>IF(L234="nulová",#REF!,0)</f>
        <v>0</v>
      </c>
      <c r="BH234" s="14" t="s">
        <v>85</v>
      </c>
      <c r="BI234" s="174" t="e">
        <f>ROUND(H234*#REF!,2)</f>
        <v>#REF!</v>
      </c>
      <c r="BJ234" s="14" t="s">
        <v>122</v>
      </c>
      <c r="BK234" s="173" t="s">
        <v>460</v>
      </c>
    </row>
    <row r="235" spans="1:63" s="2" customFormat="1" ht="16.5" customHeight="1">
      <c r="A235" s="30"/>
      <c r="B235" s="31"/>
      <c r="C235" s="181" t="s">
        <v>461</v>
      </c>
      <c r="D235" s="181" t="s">
        <v>185</v>
      </c>
      <c r="E235" s="182" t="s">
        <v>462</v>
      </c>
      <c r="F235" s="183" t="s">
        <v>463</v>
      </c>
      <c r="G235" s="184" t="s">
        <v>121</v>
      </c>
      <c r="H235" s="185"/>
      <c r="I235" s="183" t="s">
        <v>618</v>
      </c>
      <c r="J235" s="186"/>
      <c r="K235" s="187" t="s">
        <v>1</v>
      </c>
      <c r="L235" s="188" t="s">
        <v>43</v>
      </c>
      <c r="M235" s="66"/>
      <c r="N235" s="171" t="e">
        <f>M235*#REF!</f>
        <v>#REF!</v>
      </c>
      <c r="O235" s="171">
        <v>0</v>
      </c>
      <c r="P235" s="171" t="e">
        <f>O235*#REF!</f>
        <v>#REF!</v>
      </c>
      <c r="Q235" s="171">
        <v>0</v>
      </c>
      <c r="R235" s="172" t="e">
        <f>Q235*#REF!</f>
        <v>#REF!</v>
      </c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P235" s="173" t="s">
        <v>151</v>
      </c>
      <c r="AR235" s="173" t="s">
        <v>185</v>
      </c>
      <c r="AS235" s="173" t="s">
        <v>87</v>
      </c>
      <c r="AW235" s="14" t="s">
        <v>117</v>
      </c>
      <c r="BC235" s="174" t="e">
        <f>IF(L235="základní",#REF!,0)</f>
        <v>#REF!</v>
      </c>
      <c r="BD235" s="174">
        <f>IF(L235="snížená",#REF!,0)</f>
        <v>0</v>
      </c>
      <c r="BE235" s="174">
        <f>IF(L235="zákl. přenesená",#REF!,0)</f>
        <v>0</v>
      </c>
      <c r="BF235" s="174">
        <f>IF(L235="sníž. přenesená",#REF!,0)</f>
        <v>0</v>
      </c>
      <c r="BG235" s="174">
        <f>IF(L235="nulová",#REF!,0)</f>
        <v>0</v>
      </c>
      <c r="BH235" s="14" t="s">
        <v>85</v>
      </c>
      <c r="BI235" s="174" t="e">
        <f>ROUND(H235*#REF!,2)</f>
        <v>#REF!</v>
      </c>
      <c r="BJ235" s="14" t="s">
        <v>122</v>
      </c>
      <c r="BK235" s="173" t="s">
        <v>464</v>
      </c>
    </row>
    <row r="236" spans="1:63" s="2" customFormat="1" ht="16.5" customHeight="1">
      <c r="A236" s="30"/>
      <c r="B236" s="31"/>
      <c r="C236" s="181" t="s">
        <v>465</v>
      </c>
      <c r="D236" s="181" t="s">
        <v>185</v>
      </c>
      <c r="E236" s="182" t="s">
        <v>466</v>
      </c>
      <c r="F236" s="183" t="s">
        <v>467</v>
      </c>
      <c r="G236" s="184" t="s">
        <v>121</v>
      </c>
      <c r="H236" s="185"/>
      <c r="I236" s="183" t="s">
        <v>618</v>
      </c>
      <c r="J236" s="186"/>
      <c r="K236" s="187" t="s">
        <v>1</v>
      </c>
      <c r="L236" s="188" t="s">
        <v>43</v>
      </c>
      <c r="M236" s="66"/>
      <c r="N236" s="171" t="e">
        <f>M236*#REF!</f>
        <v>#REF!</v>
      </c>
      <c r="O236" s="171">
        <v>0</v>
      </c>
      <c r="P236" s="171" t="e">
        <f>O236*#REF!</f>
        <v>#REF!</v>
      </c>
      <c r="Q236" s="171">
        <v>0</v>
      </c>
      <c r="R236" s="172" t="e">
        <f>Q236*#REF!</f>
        <v>#REF!</v>
      </c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P236" s="173" t="s">
        <v>151</v>
      </c>
      <c r="AR236" s="173" t="s">
        <v>185</v>
      </c>
      <c r="AS236" s="173" t="s">
        <v>87</v>
      </c>
      <c r="AW236" s="14" t="s">
        <v>117</v>
      </c>
      <c r="BC236" s="174" t="e">
        <f>IF(L236="základní",#REF!,0)</f>
        <v>#REF!</v>
      </c>
      <c r="BD236" s="174">
        <f>IF(L236="snížená",#REF!,0)</f>
        <v>0</v>
      </c>
      <c r="BE236" s="174">
        <f>IF(L236="zákl. přenesená",#REF!,0)</f>
        <v>0</v>
      </c>
      <c r="BF236" s="174">
        <f>IF(L236="sníž. přenesená",#REF!,0)</f>
        <v>0</v>
      </c>
      <c r="BG236" s="174">
        <f>IF(L236="nulová",#REF!,0)</f>
        <v>0</v>
      </c>
      <c r="BH236" s="14" t="s">
        <v>85</v>
      </c>
      <c r="BI236" s="174" t="e">
        <f>ROUND(H236*#REF!,2)</f>
        <v>#REF!</v>
      </c>
      <c r="BJ236" s="14" t="s">
        <v>122</v>
      </c>
      <c r="BK236" s="173" t="s">
        <v>468</v>
      </c>
    </row>
    <row r="237" spans="1:63" s="2" customFormat="1" ht="16.5" customHeight="1">
      <c r="A237" s="30"/>
      <c r="B237" s="31"/>
      <c r="C237" s="181" t="s">
        <v>469</v>
      </c>
      <c r="D237" s="181" t="s">
        <v>185</v>
      </c>
      <c r="E237" s="182" t="s">
        <v>470</v>
      </c>
      <c r="F237" s="183" t="s">
        <v>471</v>
      </c>
      <c r="G237" s="184" t="s">
        <v>121</v>
      </c>
      <c r="H237" s="185"/>
      <c r="I237" s="183" t="s">
        <v>618</v>
      </c>
      <c r="J237" s="186"/>
      <c r="K237" s="187" t="s">
        <v>1</v>
      </c>
      <c r="L237" s="188" t="s">
        <v>43</v>
      </c>
      <c r="M237" s="66"/>
      <c r="N237" s="171" t="e">
        <f>M237*#REF!</f>
        <v>#REF!</v>
      </c>
      <c r="O237" s="171">
        <v>0</v>
      </c>
      <c r="P237" s="171" t="e">
        <f>O237*#REF!</f>
        <v>#REF!</v>
      </c>
      <c r="Q237" s="171">
        <v>0</v>
      </c>
      <c r="R237" s="172" t="e">
        <f>Q237*#REF!</f>
        <v>#REF!</v>
      </c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P237" s="173" t="s">
        <v>151</v>
      </c>
      <c r="AR237" s="173" t="s">
        <v>185</v>
      </c>
      <c r="AS237" s="173" t="s">
        <v>87</v>
      </c>
      <c r="AW237" s="14" t="s">
        <v>117</v>
      </c>
      <c r="BC237" s="174" t="e">
        <f>IF(L237="základní",#REF!,0)</f>
        <v>#REF!</v>
      </c>
      <c r="BD237" s="174">
        <f>IF(L237="snížená",#REF!,0)</f>
        <v>0</v>
      </c>
      <c r="BE237" s="174">
        <f>IF(L237="zákl. přenesená",#REF!,0)</f>
        <v>0</v>
      </c>
      <c r="BF237" s="174">
        <f>IF(L237="sníž. přenesená",#REF!,0)</f>
        <v>0</v>
      </c>
      <c r="BG237" s="174">
        <f>IF(L237="nulová",#REF!,0)</f>
        <v>0</v>
      </c>
      <c r="BH237" s="14" t="s">
        <v>85</v>
      </c>
      <c r="BI237" s="174" t="e">
        <f>ROUND(H237*#REF!,2)</f>
        <v>#REF!</v>
      </c>
      <c r="BJ237" s="14" t="s">
        <v>122</v>
      </c>
      <c r="BK237" s="173" t="s">
        <v>472</v>
      </c>
    </row>
    <row r="238" spans="1:63" s="2" customFormat="1" ht="16.5" customHeight="1">
      <c r="A238" s="30"/>
      <c r="B238" s="31"/>
      <c r="C238" s="181" t="s">
        <v>473</v>
      </c>
      <c r="D238" s="181" t="s">
        <v>185</v>
      </c>
      <c r="E238" s="182" t="s">
        <v>474</v>
      </c>
      <c r="F238" s="183" t="s">
        <v>475</v>
      </c>
      <c r="G238" s="184" t="s">
        <v>222</v>
      </c>
      <c r="H238" s="185"/>
      <c r="I238" s="183" t="s">
        <v>618</v>
      </c>
      <c r="J238" s="186"/>
      <c r="K238" s="187" t="s">
        <v>1</v>
      </c>
      <c r="L238" s="188" t="s">
        <v>43</v>
      </c>
      <c r="M238" s="66"/>
      <c r="N238" s="171" t="e">
        <f>M238*#REF!</f>
        <v>#REF!</v>
      </c>
      <c r="O238" s="171">
        <v>0</v>
      </c>
      <c r="P238" s="171" t="e">
        <f>O238*#REF!</f>
        <v>#REF!</v>
      </c>
      <c r="Q238" s="171">
        <v>0</v>
      </c>
      <c r="R238" s="172" t="e">
        <f>Q238*#REF!</f>
        <v>#REF!</v>
      </c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P238" s="173" t="s">
        <v>151</v>
      </c>
      <c r="AR238" s="173" t="s">
        <v>185</v>
      </c>
      <c r="AS238" s="173" t="s">
        <v>87</v>
      </c>
      <c r="AW238" s="14" t="s">
        <v>117</v>
      </c>
      <c r="BC238" s="174" t="e">
        <f>IF(L238="základní",#REF!,0)</f>
        <v>#REF!</v>
      </c>
      <c r="BD238" s="174">
        <f>IF(L238="snížená",#REF!,0)</f>
        <v>0</v>
      </c>
      <c r="BE238" s="174">
        <f>IF(L238="zákl. přenesená",#REF!,0)</f>
        <v>0</v>
      </c>
      <c r="BF238" s="174">
        <f>IF(L238="sníž. přenesená",#REF!,0)</f>
        <v>0</v>
      </c>
      <c r="BG238" s="174">
        <f>IF(L238="nulová",#REF!,0)</f>
        <v>0</v>
      </c>
      <c r="BH238" s="14" t="s">
        <v>85</v>
      </c>
      <c r="BI238" s="174" t="e">
        <f>ROUND(H238*#REF!,2)</f>
        <v>#REF!</v>
      </c>
      <c r="BJ238" s="14" t="s">
        <v>122</v>
      </c>
      <c r="BK238" s="173" t="s">
        <v>476</v>
      </c>
    </row>
    <row r="239" spans="1:63" s="2" customFormat="1" ht="16.5" customHeight="1">
      <c r="A239" s="30"/>
      <c r="B239" s="31"/>
      <c r="C239" s="181" t="s">
        <v>477</v>
      </c>
      <c r="D239" s="181" t="s">
        <v>185</v>
      </c>
      <c r="E239" s="182" t="s">
        <v>478</v>
      </c>
      <c r="F239" s="183" t="s">
        <v>479</v>
      </c>
      <c r="G239" s="184" t="s">
        <v>121</v>
      </c>
      <c r="H239" s="185"/>
      <c r="I239" s="183" t="s">
        <v>618</v>
      </c>
      <c r="J239" s="186"/>
      <c r="K239" s="187" t="s">
        <v>1</v>
      </c>
      <c r="L239" s="188" t="s">
        <v>43</v>
      </c>
      <c r="M239" s="66"/>
      <c r="N239" s="171" t="e">
        <f>M239*#REF!</f>
        <v>#REF!</v>
      </c>
      <c r="O239" s="171">
        <v>0</v>
      </c>
      <c r="P239" s="171" t="e">
        <f>O239*#REF!</f>
        <v>#REF!</v>
      </c>
      <c r="Q239" s="171">
        <v>0</v>
      </c>
      <c r="R239" s="172" t="e">
        <f>Q239*#REF!</f>
        <v>#REF!</v>
      </c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P239" s="173" t="s">
        <v>151</v>
      </c>
      <c r="AR239" s="173" t="s">
        <v>185</v>
      </c>
      <c r="AS239" s="173" t="s">
        <v>87</v>
      </c>
      <c r="AW239" s="14" t="s">
        <v>117</v>
      </c>
      <c r="BC239" s="174" t="e">
        <f>IF(L239="základní",#REF!,0)</f>
        <v>#REF!</v>
      </c>
      <c r="BD239" s="174">
        <f>IF(L239="snížená",#REF!,0)</f>
        <v>0</v>
      </c>
      <c r="BE239" s="174">
        <f>IF(L239="zákl. přenesená",#REF!,0)</f>
        <v>0</v>
      </c>
      <c r="BF239" s="174">
        <f>IF(L239="sníž. přenesená",#REF!,0)</f>
        <v>0</v>
      </c>
      <c r="BG239" s="174">
        <f>IF(L239="nulová",#REF!,0)</f>
        <v>0</v>
      </c>
      <c r="BH239" s="14" t="s">
        <v>85</v>
      </c>
      <c r="BI239" s="174" t="e">
        <f>ROUND(H239*#REF!,2)</f>
        <v>#REF!</v>
      </c>
      <c r="BJ239" s="14" t="s">
        <v>122</v>
      </c>
      <c r="BK239" s="173" t="s">
        <v>480</v>
      </c>
    </row>
    <row r="240" spans="1:63" s="2" customFormat="1" ht="16.5" customHeight="1">
      <c r="A240" s="30"/>
      <c r="B240" s="31"/>
      <c r="C240" s="181" t="s">
        <v>481</v>
      </c>
      <c r="D240" s="181" t="s">
        <v>185</v>
      </c>
      <c r="E240" s="182" t="s">
        <v>482</v>
      </c>
      <c r="F240" s="183" t="s">
        <v>483</v>
      </c>
      <c r="G240" s="184" t="s">
        <v>222</v>
      </c>
      <c r="H240" s="185"/>
      <c r="I240" s="183" t="s">
        <v>618</v>
      </c>
      <c r="J240" s="186"/>
      <c r="K240" s="187" t="s">
        <v>1</v>
      </c>
      <c r="L240" s="188" t="s">
        <v>43</v>
      </c>
      <c r="M240" s="66"/>
      <c r="N240" s="171" t="e">
        <f>M240*#REF!</f>
        <v>#REF!</v>
      </c>
      <c r="O240" s="171">
        <v>0</v>
      </c>
      <c r="P240" s="171" t="e">
        <f>O240*#REF!</f>
        <v>#REF!</v>
      </c>
      <c r="Q240" s="171">
        <v>0</v>
      </c>
      <c r="R240" s="172" t="e">
        <f>Q240*#REF!</f>
        <v>#REF!</v>
      </c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P240" s="173" t="s">
        <v>151</v>
      </c>
      <c r="AR240" s="173" t="s">
        <v>185</v>
      </c>
      <c r="AS240" s="173" t="s">
        <v>87</v>
      </c>
      <c r="AW240" s="14" t="s">
        <v>117</v>
      </c>
      <c r="BC240" s="174" t="e">
        <f>IF(L240="základní",#REF!,0)</f>
        <v>#REF!</v>
      </c>
      <c r="BD240" s="174">
        <f>IF(L240="snížená",#REF!,0)</f>
        <v>0</v>
      </c>
      <c r="BE240" s="174">
        <f>IF(L240="zákl. přenesená",#REF!,0)</f>
        <v>0</v>
      </c>
      <c r="BF240" s="174">
        <f>IF(L240="sníž. přenesená",#REF!,0)</f>
        <v>0</v>
      </c>
      <c r="BG240" s="174">
        <f>IF(L240="nulová",#REF!,0)</f>
        <v>0</v>
      </c>
      <c r="BH240" s="14" t="s">
        <v>85</v>
      </c>
      <c r="BI240" s="174" t="e">
        <f>ROUND(H240*#REF!,2)</f>
        <v>#REF!</v>
      </c>
      <c r="BJ240" s="14" t="s">
        <v>122</v>
      </c>
      <c r="BK240" s="173" t="s">
        <v>484</v>
      </c>
    </row>
    <row r="241" spans="1:63" s="2" customFormat="1" ht="16.5" customHeight="1">
      <c r="A241" s="30"/>
      <c r="B241" s="31"/>
      <c r="C241" s="181" t="s">
        <v>485</v>
      </c>
      <c r="D241" s="181" t="s">
        <v>185</v>
      </c>
      <c r="E241" s="182" t="s">
        <v>486</v>
      </c>
      <c r="F241" s="183" t="s">
        <v>487</v>
      </c>
      <c r="G241" s="184" t="s">
        <v>222</v>
      </c>
      <c r="H241" s="185"/>
      <c r="I241" s="183" t="s">
        <v>618</v>
      </c>
      <c r="J241" s="186"/>
      <c r="K241" s="187" t="s">
        <v>1</v>
      </c>
      <c r="L241" s="188" t="s">
        <v>43</v>
      </c>
      <c r="M241" s="66"/>
      <c r="N241" s="171" t="e">
        <f>M241*#REF!</f>
        <v>#REF!</v>
      </c>
      <c r="O241" s="171">
        <v>0</v>
      </c>
      <c r="P241" s="171" t="e">
        <f>O241*#REF!</f>
        <v>#REF!</v>
      </c>
      <c r="Q241" s="171">
        <v>0</v>
      </c>
      <c r="R241" s="172" t="e">
        <f>Q241*#REF!</f>
        <v>#REF!</v>
      </c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P241" s="173" t="s">
        <v>151</v>
      </c>
      <c r="AR241" s="173" t="s">
        <v>185</v>
      </c>
      <c r="AS241" s="173" t="s">
        <v>87</v>
      </c>
      <c r="AW241" s="14" t="s">
        <v>117</v>
      </c>
      <c r="BC241" s="174" t="e">
        <f>IF(L241="základní",#REF!,0)</f>
        <v>#REF!</v>
      </c>
      <c r="BD241" s="174">
        <f>IF(L241="snížená",#REF!,0)</f>
        <v>0</v>
      </c>
      <c r="BE241" s="174">
        <f>IF(L241="zákl. přenesená",#REF!,0)</f>
        <v>0</v>
      </c>
      <c r="BF241" s="174">
        <f>IF(L241="sníž. přenesená",#REF!,0)</f>
        <v>0</v>
      </c>
      <c r="BG241" s="174">
        <f>IF(L241="nulová",#REF!,0)</f>
        <v>0</v>
      </c>
      <c r="BH241" s="14" t="s">
        <v>85</v>
      </c>
      <c r="BI241" s="174" t="e">
        <f>ROUND(H241*#REF!,2)</f>
        <v>#REF!</v>
      </c>
      <c r="BJ241" s="14" t="s">
        <v>122</v>
      </c>
      <c r="BK241" s="173" t="s">
        <v>488</v>
      </c>
    </row>
    <row r="242" spans="1:63" s="2" customFormat="1" ht="16.5" customHeight="1">
      <c r="A242" s="30"/>
      <c r="B242" s="31"/>
      <c r="C242" s="181" t="s">
        <v>489</v>
      </c>
      <c r="D242" s="181" t="s">
        <v>185</v>
      </c>
      <c r="E242" s="182" t="s">
        <v>490</v>
      </c>
      <c r="F242" s="183" t="s">
        <v>491</v>
      </c>
      <c r="G242" s="184" t="s">
        <v>449</v>
      </c>
      <c r="H242" s="185"/>
      <c r="I242" s="183" t="s">
        <v>618</v>
      </c>
      <c r="J242" s="186"/>
      <c r="K242" s="187" t="s">
        <v>1</v>
      </c>
      <c r="L242" s="188" t="s">
        <v>43</v>
      </c>
      <c r="M242" s="66"/>
      <c r="N242" s="171" t="e">
        <f>M242*#REF!</f>
        <v>#REF!</v>
      </c>
      <c r="O242" s="171">
        <v>0</v>
      </c>
      <c r="P242" s="171" t="e">
        <f>O242*#REF!</f>
        <v>#REF!</v>
      </c>
      <c r="Q242" s="171">
        <v>0</v>
      </c>
      <c r="R242" s="172" t="e">
        <f>Q242*#REF!</f>
        <v>#REF!</v>
      </c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P242" s="173" t="s">
        <v>151</v>
      </c>
      <c r="AR242" s="173" t="s">
        <v>185</v>
      </c>
      <c r="AS242" s="173" t="s">
        <v>87</v>
      </c>
      <c r="AW242" s="14" t="s">
        <v>117</v>
      </c>
      <c r="BC242" s="174" t="e">
        <f>IF(L242="základní",#REF!,0)</f>
        <v>#REF!</v>
      </c>
      <c r="BD242" s="174">
        <f>IF(L242="snížená",#REF!,0)</f>
        <v>0</v>
      </c>
      <c r="BE242" s="174">
        <f>IF(L242="zákl. přenesená",#REF!,0)</f>
        <v>0</v>
      </c>
      <c r="BF242" s="174">
        <f>IF(L242="sníž. přenesená",#REF!,0)</f>
        <v>0</v>
      </c>
      <c r="BG242" s="174">
        <f>IF(L242="nulová",#REF!,0)</f>
        <v>0</v>
      </c>
      <c r="BH242" s="14" t="s">
        <v>85</v>
      </c>
      <c r="BI242" s="174" t="e">
        <f>ROUND(H242*#REF!,2)</f>
        <v>#REF!</v>
      </c>
      <c r="BJ242" s="14" t="s">
        <v>122</v>
      </c>
      <c r="BK242" s="173" t="s">
        <v>492</v>
      </c>
    </row>
    <row r="243" spans="1:63" s="2" customFormat="1" ht="16.5" customHeight="1">
      <c r="A243" s="30"/>
      <c r="B243" s="31"/>
      <c r="C243" s="181" t="s">
        <v>493</v>
      </c>
      <c r="D243" s="181" t="s">
        <v>185</v>
      </c>
      <c r="E243" s="182" t="s">
        <v>494</v>
      </c>
      <c r="F243" s="183" t="s">
        <v>495</v>
      </c>
      <c r="G243" s="184" t="s">
        <v>121</v>
      </c>
      <c r="H243" s="185"/>
      <c r="I243" s="183" t="s">
        <v>618</v>
      </c>
      <c r="J243" s="186"/>
      <c r="K243" s="187" t="s">
        <v>1</v>
      </c>
      <c r="L243" s="188" t="s">
        <v>43</v>
      </c>
      <c r="M243" s="66"/>
      <c r="N243" s="171" t="e">
        <f>M243*#REF!</f>
        <v>#REF!</v>
      </c>
      <c r="O243" s="171">
        <v>0</v>
      </c>
      <c r="P243" s="171" t="e">
        <f>O243*#REF!</f>
        <v>#REF!</v>
      </c>
      <c r="Q243" s="171">
        <v>0</v>
      </c>
      <c r="R243" s="172" t="e">
        <f>Q243*#REF!</f>
        <v>#REF!</v>
      </c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P243" s="173" t="s">
        <v>151</v>
      </c>
      <c r="AR243" s="173" t="s">
        <v>185</v>
      </c>
      <c r="AS243" s="173" t="s">
        <v>87</v>
      </c>
      <c r="AW243" s="14" t="s">
        <v>117</v>
      </c>
      <c r="BC243" s="174" t="e">
        <f>IF(L243="základní",#REF!,0)</f>
        <v>#REF!</v>
      </c>
      <c r="BD243" s="174">
        <f>IF(L243="snížená",#REF!,0)</f>
        <v>0</v>
      </c>
      <c r="BE243" s="174">
        <f>IF(L243="zákl. přenesená",#REF!,0)</f>
        <v>0</v>
      </c>
      <c r="BF243" s="174">
        <f>IF(L243="sníž. přenesená",#REF!,0)</f>
        <v>0</v>
      </c>
      <c r="BG243" s="174">
        <f>IF(L243="nulová",#REF!,0)</f>
        <v>0</v>
      </c>
      <c r="BH243" s="14" t="s">
        <v>85</v>
      </c>
      <c r="BI243" s="174" t="e">
        <f>ROUND(H243*#REF!,2)</f>
        <v>#REF!</v>
      </c>
      <c r="BJ243" s="14" t="s">
        <v>122</v>
      </c>
      <c r="BK243" s="173" t="s">
        <v>496</v>
      </c>
    </row>
    <row r="244" spans="1:63" s="2" customFormat="1" ht="16.5" customHeight="1">
      <c r="A244" s="30"/>
      <c r="B244" s="31"/>
      <c r="C244" s="181" t="s">
        <v>497</v>
      </c>
      <c r="D244" s="181" t="s">
        <v>185</v>
      </c>
      <c r="E244" s="182" t="s">
        <v>498</v>
      </c>
      <c r="F244" s="183" t="s">
        <v>499</v>
      </c>
      <c r="G244" s="184" t="s">
        <v>121</v>
      </c>
      <c r="H244" s="185"/>
      <c r="I244" s="183" t="s">
        <v>618</v>
      </c>
      <c r="J244" s="186"/>
      <c r="K244" s="187" t="s">
        <v>1</v>
      </c>
      <c r="L244" s="188" t="s">
        <v>43</v>
      </c>
      <c r="M244" s="66"/>
      <c r="N244" s="171" t="e">
        <f>M244*#REF!</f>
        <v>#REF!</v>
      </c>
      <c r="O244" s="171">
        <v>0</v>
      </c>
      <c r="P244" s="171" t="e">
        <f>O244*#REF!</f>
        <v>#REF!</v>
      </c>
      <c r="Q244" s="171">
        <v>0</v>
      </c>
      <c r="R244" s="172" t="e">
        <f>Q244*#REF!</f>
        <v>#REF!</v>
      </c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P244" s="173" t="s">
        <v>151</v>
      </c>
      <c r="AR244" s="173" t="s">
        <v>185</v>
      </c>
      <c r="AS244" s="173" t="s">
        <v>87</v>
      </c>
      <c r="AW244" s="14" t="s">
        <v>117</v>
      </c>
      <c r="BC244" s="174" t="e">
        <f>IF(L244="základní",#REF!,0)</f>
        <v>#REF!</v>
      </c>
      <c r="BD244" s="174">
        <f>IF(L244="snížená",#REF!,0)</f>
        <v>0</v>
      </c>
      <c r="BE244" s="174">
        <f>IF(L244="zákl. přenesená",#REF!,0)</f>
        <v>0</v>
      </c>
      <c r="BF244" s="174">
        <f>IF(L244="sníž. přenesená",#REF!,0)</f>
        <v>0</v>
      </c>
      <c r="BG244" s="174">
        <f>IF(L244="nulová",#REF!,0)</f>
        <v>0</v>
      </c>
      <c r="BH244" s="14" t="s">
        <v>85</v>
      </c>
      <c r="BI244" s="174" t="e">
        <f>ROUND(H244*#REF!,2)</f>
        <v>#REF!</v>
      </c>
      <c r="BJ244" s="14" t="s">
        <v>122</v>
      </c>
      <c r="BK244" s="173" t="s">
        <v>500</v>
      </c>
    </row>
    <row r="245" spans="1:63" s="2" customFormat="1" ht="16.5" customHeight="1">
      <c r="A245" s="30"/>
      <c r="B245" s="31"/>
      <c r="C245" s="181" t="s">
        <v>501</v>
      </c>
      <c r="D245" s="181" t="s">
        <v>185</v>
      </c>
      <c r="E245" s="182" t="s">
        <v>502</v>
      </c>
      <c r="F245" s="183" t="s">
        <v>503</v>
      </c>
      <c r="G245" s="184" t="s">
        <v>222</v>
      </c>
      <c r="H245" s="185"/>
      <c r="I245" s="183" t="s">
        <v>618</v>
      </c>
      <c r="J245" s="186"/>
      <c r="K245" s="187" t="s">
        <v>1</v>
      </c>
      <c r="L245" s="188" t="s">
        <v>43</v>
      </c>
      <c r="M245" s="66"/>
      <c r="N245" s="171" t="e">
        <f>M245*#REF!</f>
        <v>#REF!</v>
      </c>
      <c r="O245" s="171">
        <v>0</v>
      </c>
      <c r="P245" s="171" t="e">
        <f>O245*#REF!</f>
        <v>#REF!</v>
      </c>
      <c r="Q245" s="171">
        <v>0</v>
      </c>
      <c r="R245" s="172" t="e">
        <f>Q245*#REF!</f>
        <v>#REF!</v>
      </c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P245" s="173" t="s">
        <v>151</v>
      </c>
      <c r="AR245" s="173" t="s">
        <v>185</v>
      </c>
      <c r="AS245" s="173" t="s">
        <v>87</v>
      </c>
      <c r="AW245" s="14" t="s">
        <v>117</v>
      </c>
      <c r="BC245" s="174" t="e">
        <f>IF(L245="základní",#REF!,0)</f>
        <v>#REF!</v>
      </c>
      <c r="BD245" s="174">
        <f>IF(L245="snížená",#REF!,0)</f>
        <v>0</v>
      </c>
      <c r="BE245" s="174">
        <f>IF(L245="zákl. přenesená",#REF!,0)</f>
        <v>0</v>
      </c>
      <c r="BF245" s="174">
        <f>IF(L245="sníž. přenesená",#REF!,0)</f>
        <v>0</v>
      </c>
      <c r="BG245" s="174">
        <f>IF(L245="nulová",#REF!,0)</f>
        <v>0</v>
      </c>
      <c r="BH245" s="14" t="s">
        <v>85</v>
      </c>
      <c r="BI245" s="174" t="e">
        <f>ROUND(H245*#REF!,2)</f>
        <v>#REF!</v>
      </c>
      <c r="BJ245" s="14" t="s">
        <v>122</v>
      </c>
      <c r="BK245" s="173" t="s">
        <v>504</v>
      </c>
    </row>
    <row r="246" spans="1:63" s="2" customFormat="1" ht="16.5" customHeight="1">
      <c r="A246" s="30"/>
      <c r="B246" s="31"/>
      <c r="C246" s="181" t="s">
        <v>505</v>
      </c>
      <c r="D246" s="181" t="s">
        <v>185</v>
      </c>
      <c r="E246" s="182" t="s">
        <v>506</v>
      </c>
      <c r="F246" s="183" t="s">
        <v>507</v>
      </c>
      <c r="G246" s="184" t="s">
        <v>222</v>
      </c>
      <c r="H246" s="185"/>
      <c r="I246" s="183" t="s">
        <v>618</v>
      </c>
      <c r="J246" s="186"/>
      <c r="K246" s="187" t="s">
        <v>1</v>
      </c>
      <c r="L246" s="188" t="s">
        <v>43</v>
      </c>
      <c r="M246" s="66"/>
      <c r="N246" s="171" t="e">
        <f>M246*#REF!</f>
        <v>#REF!</v>
      </c>
      <c r="O246" s="171">
        <v>0</v>
      </c>
      <c r="P246" s="171" t="e">
        <f>O246*#REF!</f>
        <v>#REF!</v>
      </c>
      <c r="Q246" s="171">
        <v>0</v>
      </c>
      <c r="R246" s="172" t="e">
        <f>Q246*#REF!</f>
        <v>#REF!</v>
      </c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P246" s="173" t="s">
        <v>151</v>
      </c>
      <c r="AR246" s="173" t="s">
        <v>185</v>
      </c>
      <c r="AS246" s="173" t="s">
        <v>87</v>
      </c>
      <c r="AW246" s="14" t="s">
        <v>117</v>
      </c>
      <c r="BC246" s="174" t="e">
        <f>IF(L246="základní",#REF!,0)</f>
        <v>#REF!</v>
      </c>
      <c r="BD246" s="174">
        <f>IF(L246="snížená",#REF!,0)</f>
        <v>0</v>
      </c>
      <c r="BE246" s="174">
        <f>IF(L246="zákl. přenesená",#REF!,0)</f>
        <v>0</v>
      </c>
      <c r="BF246" s="174">
        <f>IF(L246="sníž. přenesená",#REF!,0)</f>
        <v>0</v>
      </c>
      <c r="BG246" s="174">
        <f>IF(L246="nulová",#REF!,0)</f>
        <v>0</v>
      </c>
      <c r="BH246" s="14" t="s">
        <v>85</v>
      </c>
      <c r="BI246" s="174" t="e">
        <f>ROUND(H246*#REF!,2)</f>
        <v>#REF!</v>
      </c>
      <c r="BJ246" s="14" t="s">
        <v>122</v>
      </c>
      <c r="BK246" s="173" t="s">
        <v>508</v>
      </c>
    </row>
    <row r="247" spans="1:63" s="2" customFormat="1" ht="16.5" customHeight="1">
      <c r="A247" s="30"/>
      <c r="B247" s="31"/>
      <c r="C247" s="181" t="s">
        <v>509</v>
      </c>
      <c r="D247" s="181" t="s">
        <v>185</v>
      </c>
      <c r="E247" s="182" t="s">
        <v>510</v>
      </c>
      <c r="F247" s="183" t="s">
        <v>511</v>
      </c>
      <c r="G247" s="184" t="s">
        <v>121</v>
      </c>
      <c r="H247" s="185"/>
      <c r="I247" s="183" t="s">
        <v>618</v>
      </c>
      <c r="J247" s="186"/>
      <c r="K247" s="187" t="s">
        <v>1</v>
      </c>
      <c r="L247" s="188" t="s">
        <v>43</v>
      </c>
      <c r="M247" s="66"/>
      <c r="N247" s="171" t="e">
        <f>M247*#REF!</f>
        <v>#REF!</v>
      </c>
      <c r="O247" s="171">
        <v>0</v>
      </c>
      <c r="P247" s="171" t="e">
        <f>O247*#REF!</f>
        <v>#REF!</v>
      </c>
      <c r="Q247" s="171">
        <v>0</v>
      </c>
      <c r="R247" s="172" t="e">
        <f>Q247*#REF!</f>
        <v>#REF!</v>
      </c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P247" s="173" t="s">
        <v>151</v>
      </c>
      <c r="AR247" s="173" t="s">
        <v>185</v>
      </c>
      <c r="AS247" s="173" t="s">
        <v>87</v>
      </c>
      <c r="AW247" s="14" t="s">
        <v>117</v>
      </c>
      <c r="BC247" s="174" t="e">
        <f>IF(L247="základní",#REF!,0)</f>
        <v>#REF!</v>
      </c>
      <c r="BD247" s="174">
        <f>IF(L247="snížená",#REF!,0)</f>
        <v>0</v>
      </c>
      <c r="BE247" s="174">
        <f>IF(L247="zákl. přenesená",#REF!,0)</f>
        <v>0</v>
      </c>
      <c r="BF247" s="174">
        <f>IF(L247="sníž. přenesená",#REF!,0)</f>
        <v>0</v>
      </c>
      <c r="BG247" s="174">
        <f>IF(L247="nulová",#REF!,0)</f>
        <v>0</v>
      </c>
      <c r="BH247" s="14" t="s">
        <v>85</v>
      </c>
      <c r="BI247" s="174" t="e">
        <f>ROUND(H247*#REF!,2)</f>
        <v>#REF!</v>
      </c>
      <c r="BJ247" s="14" t="s">
        <v>122</v>
      </c>
      <c r="BK247" s="173" t="s">
        <v>512</v>
      </c>
    </row>
    <row r="248" spans="1:63" s="2" customFormat="1" ht="16.5" customHeight="1">
      <c r="A248" s="30"/>
      <c r="B248" s="31"/>
      <c r="C248" s="181" t="s">
        <v>513</v>
      </c>
      <c r="D248" s="181" t="s">
        <v>185</v>
      </c>
      <c r="E248" s="182" t="s">
        <v>514</v>
      </c>
      <c r="F248" s="183" t="s">
        <v>515</v>
      </c>
      <c r="G248" s="184" t="s">
        <v>449</v>
      </c>
      <c r="H248" s="185"/>
      <c r="I248" s="183" t="s">
        <v>618</v>
      </c>
      <c r="J248" s="186"/>
      <c r="K248" s="187" t="s">
        <v>1</v>
      </c>
      <c r="L248" s="188" t="s">
        <v>43</v>
      </c>
      <c r="M248" s="66"/>
      <c r="N248" s="171" t="e">
        <f>M248*#REF!</f>
        <v>#REF!</v>
      </c>
      <c r="O248" s="171">
        <v>0</v>
      </c>
      <c r="P248" s="171" t="e">
        <f>O248*#REF!</f>
        <v>#REF!</v>
      </c>
      <c r="Q248" s="171">
        <v>0</v>
      </c>
      <c r="R248" s="172" t="e">
        <f>Q248*#REF!</f>
        <v>#REF!</v>
      </c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P248" s="173" t="s">
        <v>151</v>
      </c>
      <c r="AR248" s="173" t="s">
        <v>185</v>
      </c>
      <c r="AS248" s="173" t="s">
        <v>87</v>
      </c>
      <c r="AW248" s="14" t="s">
        <v>117</v>
      </c>
      <c r="BC248" s="174" t="e">
        <f>IF(L248="základní",#REF!,0)</f>
        <v>#REF!</v>
      </c>
      <c r="BD248" s="174">
        <f>IF(L248="snížená",#REF!,0)</f>
        <v>0</v>
      </c>
      <c r="BE248" s="174">
        <f>IF(L248="zákl. přenesená",#REF!,0)</f>
        <v>0</v>
      </c>
      <c r="BF248" s="174">
        <f>IF(L248="sníž. přenesená",#REF!,0)</f>
        <v>0</v>
      </c>
      <c r="BG248" s="174">
        <f>IF(L248="nulová",#REF!,0)</f>
        <v>0</v>
      </c>
      <c r="BH248" s="14" t="s">
        <v>85</v>
      </c>
      <c r="BI248" s="174" t="e">
        <f>ROUND(H248*#REF!,2)</f>
        <v>#REF!</v>
      </c>
      <c r="BJ248" s="14" t="s">
        <v>122</v>
      </c>
      <c r="BK248" s="173" t="s">
        <v>516</v>
      </c>
    </row>
    <row r="249" spans="1:63" s="2" customFormat="1" ht="16.5" customHeight="1">
      <c r="A249" s="30"/>
      <c r="B249" s="31"/>
      <c r="C249" s="181" t="s">
        <v>517</v>
      </c>
      <c r="D249" s="181" t="s">
        <v>185</v>
      </c>
      <c r="E249" s="182" t="s">
        <v>518</v>
      </c>
      <c r="F249" s="183" t="s">
        <v>519</v>
      </c>
      <c r="G249" s="184" t="s">
        <v>222</v>
      </c>
      <c r="H249" s="185"/>
      <c r="I249" s="183" t="s">
        <v>618</v>
      </c>
      <c r="J249" s="186"/>
      <c r="K249" s="187" t="s">
        <v>1</v>
      </c>
      <c r="L249" s="188" t="s">
        <v>43</v>
      </c>
      <c r="M249" s="66"/>
      <c r="N249" s="171" t="e">
        <f>M249*#REF!</f>
        <v>#REF!</v>
      </c>
      <c r="O249" s="171">
        <v>0</v>
      </c>
      <c r="P249" s="171" t="e">
        <f>O249*#REF!</f>
        <v>#REF!</v>
      </c>
      <c r="Q249" s="171">
        <v>0</v>
      </c>
      <c r="R249" s="172" t="e">
        <f>Q249*#REF!</f>
        <v>#REF!</v>
      </c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P249" s="173" t="s">
        <v>151</v>
      </c>
      <c r="AR249" s="173" t="s">
        <v>185</v>
      </c>
      <c r="AS249" s="173" t="s">
        <v>87</v>
      </c>
      <c r="AW249" s="14" t="s">
        <v>117</v>
      </c>
      <c r="BC249" s="174" t="e">
        <f>IF(L249="základní",#REF!,0)</f>
        <v>#REF!</v>
      </c>
      <c r="BD249" s="174">
        <f>IF(L249="snížená",#REF!,0)</f>
        <v>0</v>
      </c>
      <c r="BE249" s="174">
        <f>IF(L249="zákl. přenesená",#REF!,0)</f>
        <v>0</v>
      </c>
      <c r="BF249" s="174">
        <f>IF(L249="sníž. přenesená",#REF!,0)</f>
        <v>0</v>
      </c>
      <c r="BG249" s="174">
        <f>IF(L249="nulová",#REF!,0)</f>
        <v>0</v>
      </c>
      <c r="BH249" s="14" t="s">
        <v>85</v>
      </c>
      <c r="BI249" s="174" t="e">
        <f>ROUND(H249*#REF!,2)</f>
        <v>#REF!</v>
      </c>
      <c r="BJ249" s="14" t="s">
        <v>122</v>
      </c>
      <c r="BK249" s="173" t="s">
        <v>520</v>
      </c>
    </row>
    <row r="250" spans="1:63" s="2" customFormat="1" ht="16.5" customHeight="1">
      <c r="A250" s="30"/>
      <c r="B250" s="31"/>
      <c r="C250" s="181" t="s">
        <v>521</v>
      </c>
      <c r="D250" s="181" t="s">
        <v>185</v>
      </c>
      <c r="E250" s="182" t="s">
        <v>522</v>
      </c>
      <c r="F250" s="183" t="s">
        <v>523</v>
      </c>
      <c r="G250" s="184" t="s">
        <v>121</v>
      </c>
      <c r="H250" s="185"/>
      <c r="I250" s="183" t="s">
        <v>618</v>
      </c>
      <c r="J250" s="186"/>
      <c r="K250" s="187" t="s">
        <v>1</v>
      </c>
      <c r="L250" s="188" t="s">
        <v>43</v>
      </c>
      <c r="M250" s="66"/>
      <c r="N250" s="171" t="e">
        <f>M250*#REF!</f>
        <v>#REF!</v>
      </c>
      <c r="O250" s="171">
        <v>0</v>
      </c>
      <c r="P250" s="171" t="e">
        <f>O250*#REF!</f>
        <v>#REF!</v>
      </c>
      <c r="Q250" s="171">
        <v>0</v>
      </c>
      <c r="R250" s="172" t="e">
        <f>Q250*#REF!</f>
        <v>#REF!</v>
      </c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P250" s="173" t="s">
        <v>151</v>
      </c>
      <c r="AR250" s="173" t="s">
        <v>185</v>
      </c>
      <c r="AS250" s="173" t="s">
        <v>87</v>
      </c>
      <c r="AW250" s="14" t="s">
        <v>117</v>
      </c>
      <c r="BC250" s="174" t="e">
        <f>IF(L250="základní",#REF!,0)</f>
        <v>#REF!</v>
      </c>
      <c r="BD250" s="174">
        <f>IF(L250="snížená",#REF!,0)</f>
        <v>0</v>
      </c>
      <c r="BE250" s="174">
        <f>IF(L250="zákl. přenesená",#REF!,0)</f>
        <v>0</v>
      </c>
      <c r="BF250" s="174">
        <f>IF(L250="sníž. přenesená",#REF!,0)</f>
        <v>0</v>
      </c>
      <c r="BG250" s="174">
        <f>IF(L250="nulová",#REF!,0)</f>
        <v>0</v>
      </c>
      <c r="BH250" s="14" t="s">
        <v>85</v>
      </c>
      <c r="BI250" s="174" t="e">
        <f>ROUND(H250*#REF!,2)</f>
        <v>#REF!</v>
      </c>
      <c r="BJ250" s="14" t="s">
        <v>122</v>
      </c>
      <c r="BK250" s="173" t="s">
        <v>524</v>
      </c>
    </row>
    <row r="251" spans="1:63" s="2" customFormat="1" ht="16.5" customHeight="1">
      <c r="A251" s="30"/>
      <c r="B251" s="31"/>
      <c r="C251" s="181" t="s">
        <v>525</v>
      </c>
      <c r="D251" s="181" t="s">
        <v>185</v>
      </c>
      <c r="E251" s="182" t="s">
        <v>526</v>
      </c>
      <c r="F251" s="183" t="s">
        <v>527</v>
      </c>
      <c r="G251" s="184" t="s">
        <v>121</v>
      </c>
      <c r="H251" s="185"/>
      <c r="I251" s="183" t="s">
        <v>618</v>
      </c>
      <c r="J251" s="186"/>
      <c r="K251" s="187" t="s">
        <v>1</v>
      </c>
      <c r="L251" s="188" t="s">
        <v>43</v>
      </c>
      <c r="M251" s="66"/>
      <c r="N251" s="171" t="e">
        <f>M251*#REF!</f>
        <v>#REF!</v>
      </c>
      <c r="O251" s="171">
        <v>0</v>
      </c>
      <c r="P251" s="171" t="e">
        <f>O251*#REF!</f>
        <v>#REF!</v>
      </c>
      <c r="Q251" s="171">
        <v>0</v>
      </c>
      <c r="R251" s="172" t="e">
        <f>Q251*#REF!</f>
        <v>#REF!</v>
      </c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P251" s="173" t="s">
        <v>151</v>
      </c>
      <c r="AR251" s="173" t="s">
        <v>185</v>
      </c>
      <c r="AS251" s="173" t="s">
        <v>87</v>
      </c>
      <c r="AW251" s="14" t="s">
        <v>117</v>
      </c>
      <c r="BC251" s="174" t="e">
        <f>IF(L251="základní",#REF!,0)</f>
        <v>#REF!</v>
      </c>
      <c r="BD251" s="174">
        <f>IF(L251="snížená",#REF!,0)</f>
        <v>0</v>
      </c>
      <c r="BE251" s="174">
        <f>IF(L251="zákl. přenesená",#REF!,0)</f>
        <v>0</v>
      </c>
      <c r="BF251" s="174">
        <f>IF(L251="sníž. přenesená",#REF!,0)</f>
        <v>0</v>
      </c>
      <c r="BG251" s="174">
        <f>IF(L251="nulová",#REF!,0)</f>
        <v>0</v>
      </c>
      <c r="BH251" s="14" t="s">
        <v>85</v>
      </c>
      <c r="BI251" s="174" t="e">
        <f>ROUND(H251*#REF!,2)</f>
        <v>#REF!</v>
      </c>
      <c r="BJ251" s="14" t="s">
        <v>122</v>
      </c>
      <c r="BK251" s="173" t="s">
        <v>528</v>
      </c>
    </row>
    <row r="252" spans="1:63" s="2" customFormat="1" ht="16.5" customHeight="1">
      <c r="A252" s="30"/>
      <c r="B252" s="31"/>
      <c r="C252" s="181" t="s">
        <v>529</v>
      </c>
      <c r="D252" s="181" t="s">
        <v>185</v>
      </c>
      <c r="E252" s="182" t="s">
        <v>530</v>
      </c>
      <c r="F252" s="183" t="s">
        <v>531</v>
      </c>
      <c r="G252" s="184" t="s">
        <v>121</v>
      </c>
      <c r="H252" s="185"/>
      <c r="I252" s="183" t="s">
        <v>618</v>
      </c>
      <c r="J252" s="186"/>
      <c r="K252" s="187" t="s">
        <v>1</v>
      </c>
      <c r="L252" s="188" t="s">
        <v>43</v>
      </c>
      <c r="M252" s="66"/>
      <c r="N252" s="171" t="e">
        <f>M252*#REF!</f>
        <v>#REF!</v>
      </c>
      <c r="O252" s="171">
        <v>0</v>
      </c>
      <c r="P252" s="171" t="e">
        <f>O252*#REF!</f>
        <v>#REF!</v>
      </c>
      <c r="Q252" s="171">
        <v>0</v>
      </c>
      <c r="R252" s="172" t="e">
        <f>Q252*#REF!</f>
        <v>#REF!</v>
      </c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P252" s="173" t="s">
        <v>151</v>
      </c>
      <c r="AR252" s="173" t="s">
        <v>185</v>
      </c>
      <c r="AS252" s="173" t="s">
        <v>87</v>
      </c>
      <c r="AW252" s="14" t="s">
        <v>117</v>
      </c>
      <c r="BC252" s="174" t="e">
        <f>IF(L252="základní",#REF!,0)</f>
        <v>#REF!</v>
      </c>
      <c r="BD252" s="174">
        <f>IF(L252="snížená",#REF!,0)</f>
        <v>0</v>
      </c>
      <c r="BE252" s="174">
        <f>IF(L252="zákl. přenesená",#REF!,0)</f>
        <v>0</v>
      </c>
      <c r="BF252" s="174">
        <f>IF(L252="sníž. přenesená",#REF!,0)</f>
        <v>0</v>
      </c>
      <c r="BG252" s="174">
        <f>IF(L252="nulová",#REF!,0)</f>
        <v>0</v>
      </c>
      <c r="BH252" s="14" t="s">
        <v>85</v>
      </c>
      <c r="BI252" s="174" t="e">
        <f>ROUND(H252*#REF!,2)</f>
        <v>#REF!</v>
      </c>
      <c r="BJ252" s="14" t="s">
        <v>122</v>
      </c>
      <c r="BK252" s="173" t="s">
        <v>532</v>
      </c>
    </row>
    <row r="253" spans="1:63" s="2" customFormat="1" ht="16.5" customHeight="1">
      <c r="A253" s="30"/>
      <c r="B253" s="31"/>
      <c r="C253" s="181" t="s">
        <v>533</v>
      </c>
      <c r="D253" s="181" t="s">
        <v>185</v>
      </c>
      <c r="E253" s="182" t="s">
        <v>534</v>
      </c>
      <c r="F253" s="183" t="s">
        <v>535</v>
      </c>
      <c r="G253" s="184" t="s">
        <v>121</v>
      </c>
      <c r="H253" s="185"/>
      <c r="I253" s="183" t="s">
        <v>618</v>
      </c>
      <c r="J253" s="186"/>
      <c r="K253" s="187" t="s">
        <v>1</v>
      </c>
      <c r="L253" s="188" t="s">
        <v>43</v>
      </c>
      <c r="M253" s="66"/>
      <c r="N253" s="171" t="e">
        <f>M253*#REF!</f>
        <v>#REF!</v>
      </c>
      <c r="O253" s="171">
        <v>0</v>
      </c>
      <c r="P253" s="171" t="e">
        <f>O253*#REF!</f>
        <v>#REF!</v>
      </c>
      <c r="Q253" s="171">
        <v>0</v>
      </c>
      <c r="R253" s="172" t="e">
        <f>Q253*#REF!</f>
        <v>#REF!</v>
      </c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P253" s="173" t="s">
        <v>151</v>
      </c>
      <c r="AR253" s="173" t="s">
        <v>185</v>
      </c>
      <c r="AS253" s="173" t="s">
        <v>87</v>
      </c>
      <c r="AW253" s="14" t="s">
        <v>117</v>
      </c>
      <c r="BC253" s="174" t="e">
        <f>IF(L253="základní",#REF!,0)</f>
        <v>#REF!</v>
      </c>
      <c r="BD253" s="174">
        <f>IF(L253="snížená",#REF!,0)</f>
        <v>0</v>
      </c>
      <c r="BE253" s="174">
        <f>IF(L253="zákl. přenesená",#REF!,0)</f>
        <v>0</v>
      </c>
      <c r="BF253" s="174">
        <f>IF(L253="sníž. přenesená",#REF!,0)</f>
        <v>0</v>
      </c>
      <c r="BG253" s="174">
        <f>IF(L253="nulová",#REF!,0)</f>
        <v>0</v>
      </c>
      <c r="BH253" s="14" t="s">
        <v>85</v>
      </c>
      <c r="BI253" s="174" t="e">
        <f>ROUND(H253*#REF!,2)</f>
        <v>#REF!</v>
      </c>
      <c r="BJ253" s="14" t="s">
        <v>122</v>
      </c>
      <c r="BK253" s="173" t="s">
        <v>536</v>
      </c>
    </row>
    <row r="254" spans="1:63" s="2" customFormat="1" ht="16.5" customHeight="1">
      <c r="A254" s="30"/>
      <c r="B254" s="31"/>
      <c r="C254" s="181" t="s">
        <v>537</v>
      </c>
      <c r="D254" s="181" t="s">
        <v>185</v>
      </c>
      <c r="E254" s="182" t="s">
        <v>538</v>
      </c>
      <c r="F254" s="183" t="s">
        <v>539</v>
      </c>
      <c r="G254" s="184" t="s">
        <v>121</v>
      </c>
      <c r="H254" s="185"/>
      <c r="I254" s="183" t="s">
        <v>618</v>
      </c>
      <c r="J254" s="186"/>
      <c r="K254" s="187" t="s">
        <v>1</v>
      </c>
      <c r="L254" s="188" t="s">
        <v>43</v>
      </c>
      <c r="M254" s="66"/>
      <c r="N254" s="171" t="e">
        <f>M254*#REF!</f>
        <v>#REF!</v>
      </c>
      <c r="O254" s="171">
        <v>0</v>
      </c>
      <c r="P254" s="171" t="e">
        <f>O254*#REF!</f>
        <v>#REF!</v>
      </c>
      <c r="Q254" s="171">
        <v>0</v>
      </c>
      <c r="R254" s="172" t="e">
        <f>Q254*#REF!</f>
        <v>#REF!</v>
      </c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P254" s="173" t="s">
        <v>151</v>
      </c>
      <c r="AR254" s="173" t="s">
        <v>185</v>
      </c>
      <c r="AS254" s="173" t="s">
        <v>87</v>
      </c>
      <c r="AW254" s="14" t="s">
        <v>117</v>
      </c>
      <c r="BC254" s="174" t="e">
        <f>IF(L254="základní",#REF!,0)</f>
        <v>#REF!</v>
      </c>
      <c r="BD254" s="174">
        <f>IF(L254="snížená",#REF!,0)</f>
        <v>0</v>
      </c>
      <c r="BE254" s="174">
        <f>IF(L254="zákl. přenesená",#REF!,0)</f>
        <v>0</v>
      </c>
      <c r="BF254" s="174">
        <f>IF(L254="sníž. přenesená",#REF!,0)</f>
        <v>0</v>
      </c>
      <c r="BG254" s="174">
        <f>IF(L254="nulová",#REF!,0)</f>
        <v>0</v>
      </c>
      <c r="BH254" s="14" t="s">
        <v>85</v>
      </c>
      <c r="BI254" s="174" t="e">
        <f>ROUND(H254*#REF!,2)</f>
        <v>#REF!</v>
      </c>
      <c r="BJ254" s="14" t="s">
        <v>122</v>
      </c>
      <c r="BK254" s="173" t="s">
        <v>540</v>
      </c>
    </row>
    <row r="255" spans="1:63" s="2" customFormat="1" ht="16.5" customHeight="1">
      <c r="A255" s="30"/>
      <c r="B255" s="31"/>
      <c r="C255" s="181" t="s">
        <v>541</v>
      </c>
      <c r="D255" s="181" t="s">
        <v>185</v>
      </c>
      <c r="E255" s="182" t="s">
        <v>542</v>
      </c>
      <c r="F255" s="183" t="s">
        <v>543</v>
      </c>
      <c r="G255" s="184" t="s">
        <v>372</v>
      </c>
      <c r="H255" s="185"/>
      <c r="I255" s="183" t="s">
        <v>618</v>
      </c>
      <c r="J255" s="186"/>
      <c r="K255" s="187" t="s">
        <v>1</v>
      </c>
      <c r="L255" s="188" t="s">
        <v>43</v>
      </c>
      <c r="M255" s="66"/>
      <c r="N255" s="171" t="e">
        <f>M255*#REF!</f>
        <v>#REF!</v>
      </c>
      <c r="O255" s="171">
        <v>0</v>
      </c>
      <c r="P255" s="171" t="e">
        <f>O255*#REF!</f>
        <v>#REF!</v>
      </c>
      <c r="Q255" s="171">
        <v>0</v>
      </c>
      <c r="R255" s="172" t="e">
        <f>Q255*#REF!</f>
        <v>#REF!</v>
      </c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P255" s="173" t="s">
        <v>151</v>
      </c>
      <c r="AR255" s="173" t="s">
        <v>185</v>
      </c>
      <c r="AS255" s="173" t="s">
        <v>87</v>
      </c>
      <c r="AW255" s="14" t="s">
        <v>117</v>
      </c>
      <c r="BC255" s="174" t="e">
        <f>IF(L255="základní",#REF!,0)</f>
        <v>#REF!</v>
      </c>
      <c r="BD255" s="174">
        <f>IF(L255="snížená",#REF!,0)</f>
        <v>0</v>
      </c>
      <c r="BE255" s="174">
        <f>IF(L255="zákl. přenesená",#REF!,0)</f>
        <v>0</v>
      </c>
      <c r="BF255" s="174">
        <f>IF(L255="sníž. přenesená",#REF!,0)</f>
        <v>0</v>
      </c>
      <c r="BG255" s="174">
        <f>IF(L255="nulová",#REF!,0)</f>
        <v>0</v>
      </c>
      <c r="BH255" s="14" t="s">
        <v>85</v>
      </c>
      <c r="BI255" s="174" t="e">
        <f>ROUND(H255*#REF!,2)</f>
        <v>#REF!</v>
      </c>
      <c r="BJ255" s="14" t="s">
        <v>122</v>
      </c>
      <c r="BK255" s="173" t="s">
        <v>544</v>
      </c>
    </row>
    <row r="256" spans="1:63" s="2" customFormat="1" ht="16.5" customHeight="1">
      <c r="A256" s="30"/>
      <c r="B256" s="31"/>
      <c r="C256" s="181" t="s">
        <v>545</v>
      </c>
      <c r="D256" s="181" t="s">
        <v>185</v>
      </c>
      <c r="E256" s="182" t="s">
        <v>546</v>
      </c>
      <c r="F256" s="183" t="s">
        <v>547</v>
      </c>
      <c r="G256" s="184" t="s">
        <v>222</v>
      </c>
      <c r="H256" s="185"/>
      <c r="I256" s="183" t="s">
        <v>618</v>
      </c>
      <c r="J256" s="186"/>
      <c r="K256" s="187" t="s">
        <v>1</v>
      </c>
      <c r="L256" s="188" t="s">
        <v>43</v>
      </c>
      <c r="M256" s="66"/>
      <c r="N256" s="171" t="e">
        <f>M256*#REF!</f>
        <v>#REF!</v>
      </c>
      <c r="O256" s="171">
        <v>0</v>
      </c>
      <c r="P256" s="171" t="e">
        <f>O256*#REF!</f>
        <v>#REF!</v>
      </c>
      <c r="Q256" s="171">
        <v>0</v>
      </c>
      <c r="R256" s="172" t="e">
        <f>Q256*#REF!</f>
        <v>#REF!</v>
      </c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P256" s="173" t="s">
        <v>151</v>
      </c>
      <c r="AR256" s="173" t="s">
        <v>185</v>
      </c>
      <c r="AS256" s="173" t="s">
        <v>87</v>
      </c>
      <c r="AW256" s="14" t="s">
        <v>117</v>
      </c>
      <c r="BC256" s="174" t="e">
        <f>IF(L256="základní",#REF!,0)</f>
        <v>#REF!</v>
      </c>
      <c r="BD256" s="174">
        <f>IF(L256="snížená",#REF!,0)</f>
        <v>0</v>
      </c>
      <c r="BE256" s="174">
        <f>IF(L256="zákl. přenesená",#REF!,0)</f>
        <v>0</v>
      </c>
      <c r="BF256" s="174">
        <f>IF(L256="sníž. přenesená",#REF!,0)</f>
        <v>0</v>
      </c>
      <c r="BG256" s="174">
        <f>IF(L256="nulová",#REF!,0)</f>
        <v>0</v>
      </c>
      <c r="BH256" s="14" t="s">
        <v>85</v>
      </c>
      <c r="BI256" s="174" t="e">
        <f>ROUND(H256*#REF!,2)</f>
        <v>#REF!</v>
      </c>
      <c r="BJ256" s="14" t="s">
        <v>122</v>
      </c>
      <c r="BK256" s="173" t="s">
        <v>548</v>
      </c>
    </row>
    <row r="257" spans="1:63" s="2" customFormat="1" ht="16.5" customHeight="1">
      <c r="A257" s="30"/>
      <c r="B257" s="31"/>
      <c r="C257" s="181" t="s">
        <v>549</v>
      </c>
      <c r="D257" s="181" t="s">
        <v>185</v>
      </c>
      <c r="E257" s="182" t="s">
        <v>550</v>
      </c>
      <c r="F257" s="183" t="s">
        <v>551</v>
      </c>
      <c r="G257" s="184" t="s">
        <v>449</v>
      </c>
      <c r="H257" s="185"/>
      <c r="I257" s="183" t="s">
        <v>618</v>
      </c>
      <c r="J257" s="186"/>
      <c r="K257" s="187" t="s">
        <v>1</v>
      </c>
      <c r="L257" s="188" t="s">
        <v>43</v>
      </c>
      <c r="M257" s="66"/>
      <c r="N257" s="171" t="e">
        <f>M257*#REF!</f>
        <v>#REF!</v>
      </c>
      <c r="O257" s="171">
        <v>0</v>
      </c>
      <c r="P257" s="171" t="e">
        <f>O257*#REF!</f>
        <v>#REF!</v>
      </c>
      <c r="Q257" s="171">
        <v>0</v>
      </c>
      <c r="R257" s="172" t="e">
        <f>Q257*#REF!</f>
        <v>#REF!</v>
      </c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P257" s="173" t="s">
        <v>151</v>
      </c>
      <c r="AR257" s="173" t="s">
        <v>185</v>
      </c>
      <c r="AS257" s="173" t="s">
        <v>87</v>
      </c>
      <c r="AW257" s="14" t="s">
        <v>117</v>
      </c>
      <c r="BC257" s="174" t="e">
        <f>IF(L257="základní",#REF!,0)</f>
        <v>#REF!</v>
      </c>
      <c r="BD257" s="174">
        <f>IF(L257="snížená",#REF!,0)</f>
        <v>0</v>
      </c>
      <c r="BE257" s="174">
        <f>IF(L257="zákl. přenesená",#REF!,0)</f>
        <v>0</v>
      </c>
      <c r="BF257" s="174">
        <f>IF(L257="sníž. přenesená",#REF!,0)</f>
        <v>0</v>
      </c>
      <c r="BG257" s="174">
        <f>IF(L257="nulová",#REF!,0)</f>
        <v>0</v>
      </c>
      <c r="BH257" s="14" t="s">
        <v>85</v>
      </c>
      <c r="BI257" s="174" t="e">
        <f>ROUND(H257*#REF!,2)</f>
        <v>#REF!</v>
      </c>
      <c r="BJ257" s="14" t="s">
        <v>122</v>
      </c>
      <c r="BK257" s="173" t="s">
        <v>552</v>
      </c>
    </row>
    <row r="258" spans="1:63" s="2" customFormat="1" ht="21.75" customHeight="1">
      <c r="A258" s="30"/>
      <c r="B258" s="31"/>
      <c r="C258" s="181" t="s">
        <v>553</v>
      </c>
      <c r="D258" s="181" t="s">
        <v>185</v>
      </c>
      <c r="E258" s="182" t="s">
        <v>554</v>
      </c>
      <c r="F258" s="183" t="s">
        <v>555</v>
      </c>
      <c r="G258" s="184" t="s">
        <v>449</v>
      </c>
      <c r="H258" s="185"/>
      <c r="I258" s="183" t="s">
        <v>618</v>
      </c>
      <c r="J258" s="186"/>
      <c r="K258" s="187" t="s">
        <v>1</v>
      </c>
      <c r="L258" s="188" t="s">
        <v>43</v>
      </c>
      <c r="M258" s="66"/>
      <c r="N258" s="171" t="e">
        <f>M258*#REF!</f>
        <v>#REF!</v>
      </c>
      <c r="O258" s="171">
        <v>0</v>
      </c>
      <c r="P258" s="171" t="e">
        <f>O258*#REF!</f>
        <v>#REF!</v>
      </c>
      <c r="Q258" s="171">
        <v>0</v>
      </c>
      <c r="R258" s="172" t="e">
        <f>Q258*#REF!</f>
        <v>#REF!</v>
      </c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P258" s="173" t="s">
        <v>151</v>
      </c>
      <c r="AR258" s="173" t="s">
        <v>185</v>
      </c>
      <c r="AS258" s="173" t="s">
        <v>87</v>
      </c>
      <c r="AW258" s="14" t="s">
        <v>117</v>
      </c>
      <c r="BC258" s="174" t="e">
        <f>IF(L258="základní",#REF!,0)</f>
        <v>#REF!</v>
      </c>
      <c r="BD258" s="174">
        <f>IF(L258="snížená",#REF!,0)</f>
        <v>0</v>
      </c>
      <c r="BE258" s="174">
        <f>IF(L258="zákl. přenesená",#REF!,0)</f>
        <v>0</v>
      </c>
      <c r="BF258" s="174">
        <f>IF(L258="sníž. přenesená",#REF!,0)</f>
        <v>0</v>
      </c>
      <c r="BG258" s="174">
        <f>IF(L258="nulová",#REF!,0)</f>
        <v>0</v>
      </c>
      <c r="BH258" s="14" t="s">
        <v>85</v>
      </c>
      <c r="BI258" s="174" t="e">
        <f>ROUND(H258*#REF!,2)</f>
        <v>#REF!</v>
      </c>
      <c r="BJ258" s="14" t="s">
        <v>122</v>
      </c>
      <c r="BK258" s="173" t="s">
        <v>556</v>
      </c>
    </row>
    <row r="259" spans="1:63" s="2" customFormat="1" ht="16.5" customHeight="1">
      <c r="A259" s="30"/>
      <c r="B259" s="31"/>
      <c r="C259" s="181" t="s">
        <v>557</v>
      </c>
      <c r="D259" s="181" t="s">
        <v>185</v>
      </c>
      <c r="E259" s="182" t="s">
        <v>558</v>
      </c>
      <c r="F259" s="183" t="s">
        <v>559</v>
      </c>
      <c r="G259" s="184" t="s">
        <v>222</v>
      </c>
      <c r="H259" s="185"/>
      <c r="I259" s="183" t="s">
        <v>618</v>
      </c>
      <c r="J259" s="186"/>
      <c r="K259" s="187" t="s">
        <v>1</v>
      </c>
      <c r="L259" s="188" t="s">
        <v>43</v>
      </c>
      <c r="M259" s="66"/>
      <c r="N259" s="171" t="e">
        <f>M259*#REF!</f>
        <v>#REF!</v>
      </c>
      <c r="O259" s="171">
        <v>0</v>
      </c>
      <c r="P259" s="171" t="e">
        <f>O259*#REF!</f>
        <v>#REF!</v>
      </c>
      <c r="Q259" s="171">
        <v>0</v>
      </c>
      <c r="R259" s="172" t="e">
        <f>Q259*#REF!</f>
        <v>#REF!</v>
      </c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P259" s="173" t="s">
        <v>151</v>
      </c>
      <c r="AR259" s="173" t="s">
        <v>185</v>
      </c>
      <c r="AS259" s="173" t="s">
        <v>87</v>
      </c>
      <c r="AW259" s="14" t="s">
        <v>117</v>
      </c>
      <c r="BC259" s="174" t="e">
        <f>IF(L259="základní",#REF!,0)</f>
        <v>#REF!</v>
      </c>
      <c r="BD259" s="174">
        <f>IF(L259="snížená",#REF!,0)</f>
        <v>0</v>
      </c>
      <c r="BE259" s="174">
        <f>IF(L259="zákl. přenesená",#REF!,0)</f>
        <v>0</v>
      </c>
      <c r="BF259" s="174">
        <f>IF(L259="sníž. přenesená",#REF!,0)</f>
        <v>0</v>
      </c>
      <c r="BG259" s="174">
        <f>IF(L259="nulová",#REF!,0)</f>
        <v>0</v>
      </c>
      <c r="BH259" s="14" t="s">
        <v>85</v>
      </c>
      <c r="BI259" s="174" t="e">
        <f>ROUND(H259*#REF!,2)</f>
        <v>#REF!</v>
      </c>
      <c r="BJ259" s="14" t="s">
        <v>122</v>
      </c>
      <c r="BK259" s="173" t="s">
        <v>560</v>
      </c>
    </row>
    <row r="260" spans="1:63" s="2" customFormat="1" ht="16.5" customHeight="1">
      <c r="A260" s="30"/>
      <c r="B260" s="31"/>
      <c r="C260" s="181" t="s">
        <v>561</v>
      </c>
      <c r="D260" s="181" t="s">
        <v>185</v>
      </c>
      <c r="E260" s="182" t="s">
        <v>562</v>
      </c>
      <c r="F260" s="183" t="s">
        <v>563</v>
      </c>
      <c r="G260" s="184" t="s">
        <v>121</v>
      </c>
      <c r="H260" s="185"/>
      <c r="I260" s="183" t="s">
        <v>618</v>
      </c>
      <c r="J260" s="186"/>
      <c r="K260" s="187" t="s">
        <v>1</v>
      </c>
      <c r="L260" s="188" t="s">
        <v>43</v>
      </c>
      <c r="M260" s="66"/>
      <c r="N260" s="171" t="e">
        <f>M260*#REF!</f>
        <v>#REF!</v>
      </c>
      <c r="O260" s="171">
        <v>0</v>
      </c>
      <c r="P260" s="171" t="e">
        <f>O260*#REF!</f>
        <v>#REF!</v>
      </c>
      <c r="Q260" s="171">
        <v>0</v>
      </c>
      <c r="R260" s="172" t="e">
        <f>Q260*#REF!</f>
        <v>#REF!</v>
      </c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P260" s="173" t="s">
        <v>151</v>
      </c>
      <c r="AR260" s="173" t="s">
        <v>185</v>
      </c>
      <c r="AS260" s="173" t="s">
        <v>87</v>
      </c>
      <c r="AW260" s="14" t="s">
        <v>117</v>
      </c>
      <c r="BC260" s="174" t="e">
        <f>IF(L260="základní",#REF!,0)</f>
        <v>#REF!</v>
      </c>
      <c r="BD260" s="174">
        <f>IF(L260="snížená",#REF!,0)</f>
        <v>0</v>
      </c>
      <c r="BE260" s="174">
        <f>IF(L260="zákl. přenesená",#REF!,0)</f>
        <v>0</v>
      </c>
      <c r="BF260" s="174">
        <f>IF(L260="sníž. přenesená",#REF!,0)</f>
        <v>0</v>
      </c>
      <c r="BG260" s="174">
        <f>IF(L260="nulová",#REF!,0)</f>
        <v>0</v>
      </c>
      <c r="BH260" s="14" t="s">
        <v>85</v>
      </c>
      <c r="BI260" s="174" t="e">
        <f>ROUND(H260*#REF!,2)</f>
        <v>#REF!</v>
      </c>
      <c r="BJ260" s="14" t="s">
        <v>122</v>
      </c>
      <c r="BK260" s="173" t="s">
        <v>564</v>
      </c>
    </row>
    <row r="261" spans="1:63" s="2" customFormat="1" ht="16.5" customHeight="1">
      <c r="A261" s="30"/>
      <c r="B261" s="31"/>
      <c r="C261" s="181" t="s">
        <v>565</v>
      </c>
      <c r="D261" s="181" t="s">
        <v>185</v>
      </c>
      <c r="E261" s="182" t="s">
        <v>566</v>
      </c>
      <c r="F261" s="183" t="s">
        <v>567</v>
      </c>
      <c r="G261" s="184" t="s">
        <v>121</v>
      </c>
      <c r="H261" s="185"/>
      <c r="I261" s="183" t="s">
        <v>618</v>
      </c>
      <c r="J261" s="186"/>
      <c r="K261" s="187" t="s">
        <v>1</v>
      </c>
      <c r="L261" s="188" t="s">
        <v>43</v>
      </c>
      <c r="M261" s="66"/>
      <c r="N261" s="171" t="e">
        <f>M261*#REF!</f>
        <v>#REF!</v>
      </c>
      <c r="O261" s="171">
        <v>0</v>
      </c>
      <c r="P261" s="171" t="e">
        <f>O261*#REF!</f>
        <v>#REF!</v>
      </c>
      <c r="Q261" s="171">
        <v>0</v>
      </c>
      <c r="R261" s="172" t="e">
        <f>Q261*#REF!</f>
        <v>#REF!</v>
      </c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P261" s="173" t="s">
        <v>151</v>
      </c>
      <c r="AR261" s="173" t="s">
        <v>185</v>
      </c>
      <c r="AS261" s="173" t="s">
        <v>87</v>
      </c>
      <c r="AW261" s="14" t="s">
        <v>117</v>
      </c>
      <c r="BC261" s="174" t="e">
        <f>IF(L261="základní",#REF!,0)</f>
        <v>#REF!</v>
      </c>
      <c r="BD261" s="174">
        <f>IF(L261="snížená",#REF!,0)</f>
        <v>0</v>
      </c>
      <c r="BE261" s="174">
        <f>IF(L261="zákl. přenesená",#REF!,0)</f>
        <v>0</v>
      </c>
      <c r="BF261" s="174">
        <f>IF(L261="sníž. přenesená",#REF!,0)</f>
        <v>0</v>
      </c>
      <c r="BG261" s="174">
        <f>IF(L261="nulová",#REF!,0)</f>
        <v>0</v>
      </c>
      <c r="BH261" s="14" t="s">
        <v>85</v>
      </c>
      <c r="BI261" s="174" t="e">
        <f>ROUND(H261*#REF!,2)</f>
        <v>#REF!</v>
      </c>
      <c r="BJ261" s="14" t="s">
        <v>122</v>
      </c>
      <c r="BK261" s="173" t="s">
        <v>568</v>
      </c>
    </row>
    <row r="262" spans="1:63" s="2" customFormat="1" ht="16.5" customHeight="1">
      <c r="A262" s="30"/>
      <c r="B262" s="31"/>
      <c r="C262" s="181" t="s">
        <v>569</v>
      </c>
      <c r="D262" s="181" t="s">
        <v>185</v>
      </c>
      <c r="E262" s="182" t="s">
        <v>570</v>
      </c>
      <c r="F262" s="183" t="s">
        <v>571</v>
      </c>
      <c r="G262" s="184" t="s">
        <v>121</v>
      </c>
      <c r="H262" s="185"/>
      <c r="I262" s="183" t="s">
        <v>618</v>
      </c>
      <c r="J262" s="186"/>
      <c r="K262" s="187" t="s">
        <v>1</v>
      </c>
      <c r="L262" s="188" t="s">
        <v>43</v>
      </c>
      <c r="M262" s="66"/>
      <c r="N262" s="171" t="e">
        <f>M262*#REF!</f>
        <v>#REF!</v>
      </c>
      <c r="O262" s="171">
        <v>0</v>
      </c>
      <c r="P262" s="171" t="e">
        <f>O262*#REF!</f>
        <v>#REF!</v>
      </c>
      <c r="Q262" s="171">
        <v>0</v>
      </c>
      <c r="R262" s="172" t="e">
        <f>Q262*#REF!</f>
        <v>#REF!</v>
      </c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P262" s="173" t="s">
        <v>151</v>
      </c>
      <c r="AR262" s="173" t="s">
        <v>185</v>
      </c>
      <c r="AS262" s="173" t="s">
        <v>87</v>
      </c>
      <c r="AW262" s="14" t="s">
        <v>117</v>
      </c>
      <c r="BC262" s="174" t="e">
        <f>IF(L262="základní",#REF!,0)</f>
        <v>#REF!</v>
      </c>
      <c r="BD262" s="174">
        <f>IF(L262="snížená",#REF!,0)</f>
        <v>0</v>
      </c>
      <c r="BE262" s="174">
        <f>IF(L262="zákl. přenesená",#REF!,0)</f>
        <v>0</v>
      </c>
      <c r="BF262" s="174">
        <f>IF(L262="sníž. přenesená",#REF!,0)</f>
        <v>0</v>
      </c>
      <c r="BG262" s="174">
        <f>IF(L262="nulová",#REF!,0)</f>
        <v>0</v>
      </c>
      <c r="BH262" s="14" t="s">
        <v>85</v>
      </c>
      <c r="BI262" s="174" t="e">
        <f>ROUND(H262*#REF!,2)</f>
        <v>#REF!</v>
      </c>
      <c r="BJ262" s="14" t="s">
        <v>122</v>
      </c>
      <c r="BK262" s="173" t="s">
        <v>572</v>
      </c>
    </row>
    <row r="263" spans="1:63" s="2" customFormat="1" ht="21.75" customHeight="1">
      <c r="A263" s="30"/>
      <c r="B263" s="31"/>
      <c r="C263" s="181" t="s">
        <v>573</v>
      </c>
      <c r="D263" s="181" t="s">
        <v>185</v>
      </c>
      <c r="E263" s="182" t="s">
        <v>574</v>
      </c>
      <c r="F263" s="183" t="s">
        <v>575</v>
      </c>
      <c r="G263" s="184" t="s">
        <v>121</v>
      </c>
      <c r="H263" s="185"/>
      <c r="I263" s="183" t="s">
        <v>618</v>
      </c>
      <c r="J263" s="186"/>
      <c r="K263" s="187" t="s">
        <v>1</v>
      </c>
      <c r="L263" s="188" t="s">
        <v>43</v>
      </c>
      <c r="M263" s="66"/>
      <c r="N263" s="171" t="e">
        <f>M263*#REF!</f>
        <v>#REF!</v>
      </c>
      <c r="O263" s="171">
        <v>0</v>
      </c>
      <c r="P263" s="171" t="e">
        <f>O263*#REF!</f>
        <v>#REF!</v>
      </c>
      <c r="Q263" s="171">
        <v>0</v>
      </c>
      <c r="R263" s="172" t="e">
        <f>Q263*#REF!</f>
        <v>#REF!</v>
      </c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P263" s="173" t="s">
        <v>151</v>
      </c>
      <c r="AR263" s="173" t="s">
        <v>185</v>
      </c>
      <c r="AS263" s="173" t="s">
        <v>87</v>
      </c>
      <c r="AW263" s="14" t="s">
        <v>117</v>
      </c>
      <c r="BC263" s="174" t="e">
        <f>IF(L263="základní",#REF!,0)</f>
        <v>#REF!</v>
      </c>
      <c r="BD263" s="174">
        <f>IF(L263="snížená",#REF!,0)</f>
        <v>0</v>
      </c>
      <c r="BE263" s="174">
        <f>IF(L263="zákl. přenesená",#REF!,0)</f>
        <v>0</v>
      </c>
      <c r="BF263" s="174">
        <f>IF(L263="sníž. přenesená",#REF!,0)</f>
        <v>0</v>
      </c>
      <c r="BG263" s="174">
        <f>IF(L263="nulová",#REF!,0)</f>
        <v>0</v>
      </c>
      <c r="BH263" s="14" t="s">
        <v>85</v>
      </c>
      <c r="BI263" s="174" t="e">
        <f>ROUND(H263*#REF!,2)</f>
        <v>#REF!</v>
      </c>
      <c r="BJ263" s="14" t="s">
        <v>122</v>
      </c>
      <c r="BK263" s="173" t="s">
        <v>576</v>
      </c>
    </row>
    <row r="264" spans="1:63" s="2" customFormat="1" ht="16.5" customHeight="1">
      <c r="A264" s="30"/>
      <c r="B264" s="31"/>
      <c r="C264" s="181" t="s">
        <v>577</v>
      </c>
      <c r="D264" s="181" t="s">
        <v>185</v>
      </c>
      <c r="E264" s="182" t="s">
        <v>578</v>
      </c>
      <c r="F264" s="183" t="s">
        <v>579</v>
      </c>
      <c r="G264" s="184" t="s">
        <v>121</v>
      </c>
      <c r="H264" s="185"/>
      <c r="I264" s="183" t="s">
        <v>618</v>
      </c>
      <c r="J264" s="186"/>
      <c r="K264" s="187" t="s">
        <v>1</v>
      </c>
      <c r="L264" s="188" t="s">
        <v>43</v>
      </c>
      <c r="M264" s="66"/>
      <c r="N264" s="171" t="e">
        <f>M264*#REF!</f>
        <v>#REF!</v>
      </c>
      <c r="O264" s="171">
        <v>0</v>
      </c>
      <c r="P264" s="171" t="e">
        <f>O264*#REF!</f>
        <v>#REF!</v>
      </c>
      <c r="Q264" s="171">
        <v>0</v>
      </c>
      <c r="R264" s="172" t="e">
        <f>Q264*#REF!</f>
        <v>#REF!</v>
      </c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P264" s="173" t="s">
        <v>151</v>
      </c>
      <c r="AR264" s="173" t="s">
        <v>185</v>
      </c>
      <c r="AS264" s="173" t="s">
        <v>87</v>
      </c>
      <c r="AW264" s="14" t="s">
        <v>117</v>
      </c>
      <c r="BC264" s="174" t="e">
        <f>IF(L264="základní",#REF!,0)</f>
        <v>#REF!</v>
      </c>
      <c r="BD264" s="174">
        <f>IF(L264="snížená",#REF!,0)</f>
        <v>0</v>
      </c>
      <c r="BE264" s="174">
        <f>IF(L264="zákl. přenesená",#REF!,0)</f>
        <v>0</v>
      </c>
      <c r="BF264" s="174">
        <f>IF(L264="sníž. přenesená",#REF!,0)</f>
        <v>0</v>
      </c>
      <c r="BG264" s="174">
        <f>IF(L264="nulová",#REF!,0)</f>
        <v>0</v>
      </c>
      <c r="BH264" s="14" t="s">
        <v>85</v>
      </c>
      <c r="BI264" s="174" t="e">
        <f>ROUND(H264*#REF!,2)</f>
        <v>#REF!</v>
      </c>
      <c r="BJ264" s="14" t="s">
        <v>122</v>
      </c>
      <c r="BK264" s="173" t="s">
        <v>580</v>
      </c>
    </row>
    <row r="265" spans="1:63" s="2" customFormat="1" ht="16.5" customHeight="1">
      <c r="A265" s="30"/>
      <c r="B265" s="31"/>
      <c r="C265" s="181" t="s">
        <v>581</v>
      </c>
      <c r="D265" s="181" t="s">
        <v>185</v>
      </c>
      <c r="E265" s="182" t="s">
        <v>87</v>
      </c>
      <c r="F265" s="183" t="s">
        <v>285</v>
      </c>
      <c r="G265" s="184" t="s">
        <v>286</v>
      </c>
      <c r="H265" s="185"/>
      <c r="I265" s="183" t="s">
        <v>618</v>
      </c>
      <c r="J265" s="186"/>
      <c r="K265" s="187" t="s">
        <v>1</v>
      </c>
      <c r="L265" s="188" t="s">
        <v>43</v>
      </c>
      <c r="M265" s="66"/>
      <c r="N265" s="171" t="e">
        <f>M265*#REF!</f>
        <v>#REF!</v>
      </c>
      <c r="O265" s="171">
        <v>0</v>
      </c>
      <c r="P265" s="171" t="e">
        <f>O265*#REF!</f>
        <v>#REF!</v>
      </c>
      <c r="Q265" s="171">
        <v>0</v>
      </c>
      <c r="R265" s="172" t="e">
        <f>Q265*#REF!</f>
        <v>#REF!</v>
      </c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P265" s="173" t="s">
        <v>151</v>
      </c>
      <c r="AR265" s="173" t="s">
        <v>185</v>
      </c>
      <c r="AS265" s="173" t="s">
        <v>87</v>
      </c>
      <c r="AW265" s="14" t="s">
        <v>117</v>
      </c>
      <c r="BC265" s="174" t="e">
        <f>IF(L265="základní",#REF!,0)</f>
        <v>#REF!</v>
      </c>
      <c r="BD265" s="174">
        <f>IF(L265="snížená",#REF!,0)</f>
        <v>0</v>
      </c>
      <c r="BE265" s="174">
        <f>IF(L265="zákl. přenesená",#REF!,0)</f>
        <v>0</v>
      </c>
      <c r="BF265" s="174">
        <f>IF(L265="sníž. přenesená",#REF!,0)</f>
        <v>0</v>
      </c>
      <c r="BG265" s="174">
        <f>IF(L265="nulová",#REF!,0)</f>
        <v>0</v>
      </c>
      <c r="BH265" s="14" t="s">
        <v>85</v>
      </c>
      <c r="BI265" s="174" t="e">
        <f>ROUND(H265*#REF!,2)</f>
        <v>#REF!</v>
      </c>
      <c r="BJ265" s="14" t="s">
        <v>122</v>
      </c>
      <c r="BK265" s="173" t="s">
        <v>582</v>
      </c>
    </row>
    <row r="266" spans="1:63" s="12" customFormat="1" ht="25.9" customHeight="1">
      <c r="B266" s="151"/>
      <c r="C266" s="152"/>
      <c r="D266" s="153" t="s">
        <v>77</v>
      </c>
      <c r="E266" s="154" t="s">
        <v>583</v>
      </c>
      <c r="F266" s="154" t="s">
        <v>584</v>
      </c>
      <c r="G266" s="152"/>
      <c r="H266" s="155"/>
      <c r="I266" s="152"/>
      <c r="J266" s="156"/>
      <c r="K266" s="157"/>
      <c r="L266" s="158"/>
      <c r="M266" s="158"/>
      <c r="N266" s="159" t="e">
        <f>SUM(N267:N273)</f>
        <v>#REF!</v>
      </c>
      <c r="O266" s="158"/>
      <c r="P266" s="159" t="e">
        <f>SUM(P267:P273)</f>
        <v>#REF!</v>
      </c>
      <c r="Q266" s="158"/>
      <c r="R266" s="160" t="e">
        <f>SUM(R267:R273)</f>
        <v>#REF!</v>
      </c>
      <c r="AP266" s="161" t="s">
        <v>85</v>
      </c>
      <c r="AR266" s="162" t="s">
        <v>77</v>
      </c>
      <c r="AS266" s="162" t="s">
        <v>78</v>
      </c>
      <c r="AW266" s="161" t="s">
        <v>117</v>
      </c>
      <c r="BI266" s="163" t="e">
        <f>SUM(BI267:BI273)</f>
        <v>#REF!</v>
      </c>
    </row>
    <row r="267" spans="1:63" s="2" customFormat="1" ht="33" customHeight="1">
      <c r="A267" s="30"/>
      <c r="B267" s="31"/>
      <c r="C267" s="164" t="s">
        <v>585</v>
      </c>
      <c r="D267" s="164" t="s">
        <v>118</v>
      </c>
      <c r="E267" s="165" t="s">
        <v>586</v>
      </c>
      <c r="F267" s="166" t="s">
        <v>587</v>
      </c>
      <c r="G267" s="167" t="s">
        <v>588</v>
      </c>
      <c r="H267" s="168"/>
      <c r="I267" s="166" t="s">
        <v>618</v>
      </c>
      <c r="J267" s="35"/>
      <c r="K267" s="169" t="s">
        <v>1</v>
      </c>
      <c r="L267" s="170" t="s">
        <v>43</v>
      </c>
      <c r="M267" s="66"/>
      <c r="N267" s="171" t="e">
        <f>M267*#REF!</f>
        <v>#REF!</v>
      </c>
      <c r="O267" s="171">
        <v>0</v>
      </c>
      <c r="P267" s="171" t="e">
        <f>O267*#REF!</f>
        <v>#REF!</v>
      </c>
      <c r="Q267" s="171">
        <v>0</v>
      </c>
      <c r="R267" s="172" t="e">
        <f>Q267*#REF!</f>
        <v>#REF!</v>
      </c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P267" s="173" t="s">
        <v>122</v>
      </c>
      <c r="AR267" s="173" t="s">
        <v>118</v>
      </c>
      <c r="AS267" s="173" t="s">
        <v>85</v>
      </c>
      <c r="AW267" s="14" t="s">
        <v>117</v>
      </c>
      <c r="BC267" s="174" t="e">
        <f>IF(L267="základní",#REF!,0)</f>
        <v>#REF!</v>
      </c>
      <c r="BD267" s="174">
        <f>IF(L267="snížená",#REF!,0)</f>
        <v>0</v>
      </c>
      <c r="BE267" s="174">
        <f>IF(L267="zákl. přenesená",#REF!,0)</f>
        <v>0</v>
      </c>
      <c r="BF267" s="174">
        <f>IF(L267="sníž. přenesená",#REF!,0)</f>
        <v>0</v>
      </c>
      <c r="BG267" s="174">
        <f>IF(L267="nulová",#REF!,0)</f>
        <v>0</v>
      </c>
      <c r="BH267" s="14" t="s">
        <v>85</v>
      </c>
      <c r="BI267" s="174" t="e">
        <f>ROUND(H267*#REF!,2)</f>
        <v>#REF!</v>
      </c>
      <c r="BJ267" s="14" t="s">
        <v>122</v>
      </c>
      <c r="BK267" s="173" t="s">
        <v>589</v>
      </c>
    </row>
    <row r="268" spans="1:63" s="2" customFormat="1" ht="99" customHeight="1">
      <c r="A268" s="30"/>
      <c r="B268" s="31"/>
      <c r="C268" s="32"/>
      <c r="D268" s="175" t="s">
        <v>124</v>
      </c>
      <c r="E268" s="32"/>
      <c r="F268" s="176" t="s">
        <v>590</v>
      </c>
      <c r="G268" s="32"/>
      <c r="H268" s="177"/>
      <c r="I268" s="32"/>
      <c r="J268" s="35"/>
      <c r="K268" s="178"/>
      <c r="L268" s="179"/>
      <c r="M268" s="66"/>
      <c r="N268" s="66"/>
      <c r="O268" s="66"/>
      <c r="P268" s="66"/>
      <c r="Q268" s="66"/>
      <c r="R268" s="67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R268" s="14" t="s">
        <v>124</v>
      </c>
      <c r="AS268" s="14" t="s">
        <v>85</v>
      </c>
    </row>
    <row r="269" spans="1:63" s="2" customFormat="1" ht="37.9" customHeight="1">
      <c r="A269" s="30"/>
      <c r="B269" s="31"/>
      <c r="C269" s="164" t="s">
        <v>591</v>
      </c>
      <c r="D269" s="164" t="s">
        <v>118</v>
      </c>
      <c r="E269" s="165" t="s">
        <v>592</v>
      </c>
      <c r="F269" s="166" t="s">
        <v>593</v>
      </c>
      <c r="G269" s="167" t="s">
        <v>594</v>
      </c>
      <c r="H269" s="168"/>
      <c r="I269" s="166" t="s">
        <v>618</v>
      </c>
      <c r="J269" s="35"/>
      <c r="K269" s="169" t="s">
        <v>1</v>
      </c>
      <c r="L269" s="170" t="s">
        <v>43</v>
      </c>
      <c r="M269" s="66"/>
      <c r="N269" s="171" t="e">
        <f>M269*#REF!</f>
        <v>#REF!</v>
      </c>
      <c r="O269" s="171">
        <v>0</v>
      </c>
      <c r="P269" s="171" t="e">
        <f>O269*#REF!</f>
        <v>#REF!</v>
      </c>
      <c r="Q269" s="171">
        <v>0</v>
      </c>
      <c r="R269" s="172" t="e">
        <f>Q269*#REF!</f>
        <v>#REF!</v>
      </c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P269" s="173" t="s">
        <v>122</v>
      </c>
      <c r="AR269" s="173" t="s">
        <v>118</v>
      </c>
      <c r="AS269" s="173" t="s">
        <v>85</v>
      </c>
      <c r="AW269" s="14" t="s">
        <v>117</v>
      </c>
      <c r="BC269" s="174" t="e">
        <f>IF(L269="základní",#REF!,0)</f>
        <v>#REF!</v>
      </c>
      <c r="BD269" s="174">
        <f>IF(L269="snížená",#REF!,0)</f>
        <v>0</v>
      </c>
      <c r="BE269" s="174">
        <f>IF(L269="zákl. přenesená",#REF!,0)</f>
        <v>0</v>
      </c>
      <c r="BF269" s="174">
        <f>IF(L269="sníž. přenesená",#REF!,0)</f>
        <v>0</v>
      </c>
      <c r="BG269" s="174">
        <f>IF(L269="nulová",#REF!,0)</f>
        <v>0</v>
      </c>
      <c r="BH269" s="14" t="s">
        <v>85</v>
      </c>
      <c r="BI269" s="174" t="e">
        <f>ROUND(H269*#REF!,2)</f>
        <v>#REF!</v>
      </c>
      <c r="BJ269" s="14" t="s">
        <v>122</v>
      </c>
      <c r="BK269" s="173" t="s">
        <v>595</v>
      </c>
    </row>
    <row r="270" spans="1:63" s="2" customFormat="1" ht="19.5">
      <c r="A270" s="30"/>
      <c r="B270" s="31"/>
      <c r="C270" s="32"/>
      <c r="D270" s="175" t="s">
        <v>124</v>
      </c>
      <c r="E270" s="32"/>
      <c r="F270" s="193" t="s">
        <v>617</v>
      </c>
      <c r="G270" s="32"/>
      <c r="H270" s="177"/>
      <c r="I270" s="32"/>
      <c r="J270" s="35"/>
      <c r="K270" s="178"/>
      <c r="L270" s="179"/>
      <c r="M270" s="66"/>
      <c r="N270" s="66"/>
      <c r="O270" s="66"/>
      <c r="P270" s="66"/>
      <c r="Q270" s="66"/>
      <c r="R270" s="67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R270" s="14" t="s">
        <v>124</v>
      </c>
      <c r="AS270" s="14" t="s">
        <v>85</v>
      </c>
    </row>
    <row r="271" spans="1:63" s="2" customFormat="1" ht="37.9" customHeight="1">
      <c r="A271" s="30"/>
      <c r="B271" s="31"/>
      <c r="C271" s="164" t="s">
        <v>596</v>
      </c>
      <c r="D271" s="164" t="s">
        <v>118</v>
      </c>
      <c r="E271" s="165" t="s">
        <v>597</v>
      </c>
      <c r="F271" s="166" t="s">
        <v>598</v>
      </c>
      <c r="G271" s="167" t="s">
        <v>594</v>
      </c>
      <c r="H271" s="168"/>
      <c r="I271" s="166" t="s">
        <v>618</v>
      </c>
      <c r="J271" s="35"/>
      <c r="K271" s="169" t="s">
        <v>1</v>
      </c>
      <c r="L271" s="170" t="s">
        <v>43</v>
      </c>
      <c r="M271" s="66"/>
      <c r="N271" s="171" t="e">
        <f>M271*#REF!</f>
        <v>#REF!</v>
      </c>
      <c r="O271" s="171">
        <v>0</v>
      </c>
      <c r="P271" s="171" t="e">
        <f>O271*#REF!</f>
        <v>#REF!</v>
      </c>
      <c r="Q271" s="171">
        <v>0</v>
      </c>
      <c r="R271" s="172" t="e">
        <f>Q271*#REF!</f>
        <v>#REF!</v>
      </c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P271" s="173" t="s">
        <v>122</v>
      </c>
      <c r="AR271" s="173" t="s">
        <v>118</v>
      </c>
      <c r="AS271" s="173" t="s">
        <v>85</v>
      </c>
      <c r="AW271" s="14" t="s">
        <v>117</v>
      </c>
      <c r="BC271" s="174" t="e">
        <f>IF(L271="základní",#REF!,0)</f>
        <v>#REF!</v>
      </c>
      <c r="BD271" s="174">
        <f>IF(L271="snížená",#REF!,0)</f>
        <v>0</v>
      </c>
      <c r="BE271" s="174">
        <f>IF(L271="zákl. přenesená",#REF!,0)</f>
        <v>0</v>
      </c>
      <c r="BF271" s="174">
        <f>IF(L271="sníž. přenesená",#REF!,0)</f>
        <v>0</v>
      </c>
      <c r="BG271" s="174">
        <f>IF(L271="nulová",#REF!,0)</f>
        <v>0</v>
      </c>
      <c r="BH271" s="14" t="s">
        <v>85</v>
      </c>
      <c r="BI271" s="174" t="e">
        <f>ROUND(H271*#REF!,2)</f>
        <v>#REF!</v>
      </c>
      <c r="BJ271" s="14" t="s">
        <v>122</v>
      </c>
      <c r="BK271" s="173" t="s">
        <v>599</v>
      </c>
    </row>
    <row r="272" spans="1:63" s="2" customFormat="1" ht="19.5">
      <c r="A272" s="30"/>
      <c r="B272" s="31"/>
      <c r="C272" s="32"/>
      <c r="D272" s="175" t="s">
        <v>124</v>
      </c>
      <c r="E272" s="32"/>
      <c r="F272" s="193" t="s">
        <v>617</v>
      </c>
      <c r="G272" s="32"/>
      <c r="H272" s="177"/>
      <c r="I272" s="32"/>
      <c r="J272" s="35"/>
      <c r="K272" s="178"/>
      <c r="L272" s="179"/>
      <c r="M272" s="66"/>
      <c r="N272" s="66"/>
      <c r="O272" s="66"/>
      <c r="P272" s="66"/>
      <c r="Q272" s="66"/>
      <c r="R272" s="67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R272" s="14" t="s">
        <v>124</v>
      </c>
      <c r="AS272" s="14" t="s">
        <v>85</v>
      </c>
    </row>
    <row r="273" spans="1:63" s="2" customFormat="1" ht="21.75" customHeight="1">
      <c r="A273" s="30"/>
      <c r="B273" s="31"/>
      <c r="C273" s="164" t="s">
        <v>600</v>
      </c>
      <c r="D273" s="164" t="s">
        <v>118</v>
      </c>
      <c r="E273" s="165" t="s">
        <v>601</v>
      </c>
      <c r="F273" s="166" t="s">
        <v>602</v>
      </c>
      <c r="G273" s="167" t="s">
        <v>594</v>
      </c>
      <c r="H273" s="168"/>
      <c r="I273" s="166" t="s">
        <v>618</v>
      </c>
      <c r="J273" s="35"/>
      <c r="K273" s="169" t="s">
        <v>1</v>
      </c>
      <c r="L273" s="170" t="s">
        <v>43</v>
      </c>
      <c r="M273" s="66"/>
      <c r="N273" s="171" t="e">
        <f>M273*#REF!</f>
        <v>#REF!</v>
      </c>
      <c r="O273" s="171">
        <v>0</v>
      </c>
      <c r="P273" s="171" t="e">
        <f>O273*#REF!</f>
        <v>#REF!</v>
      </c>
      <c r="Q273" s="171">
        <v>0</v>
      </c>
      <c r="R273" s="172" t="e">
        <f>Q273*#REF!</f>
        <v>#REF!</v>
      </c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P273" s="173" t="s">
        <v>122</v>
      </c>
      <c r="AR273" s="173" t="s">
        <v>118</v>
      </c>
      <c r="AS273" s="173" t="s">
        <v>85</v>
      </c>
      <c r="AW273" s="14" t="s">
        <v>117</v>
      </c>
      <c r="BC273" s="174" t="e">
        <f>IF(L273="základní",#REF!,0)</f>
        <v>#REF!</v>
      </c>
      <c r="BD273" s="174">
        <f>IF(L273="snížená",#REF!,0)</f>
        <v>0</v>
      </c>
      <c r="BE273" s="174">
        <f>IF(L273="zákl. přenesená",#REF!,0)</f>
        <v>0</v>
      </c>
      <c r="BF273" s="174">
        <f>IF(L273="sníž. přenesená",#REF!,0)</f>
        <v>0</v>
      </c>
      <c r="BG273" s="174">
        <f>IF(L273="nulová",#REF!,0)</f>
        <v>0</v>
      </c>
      <c r="BH273" s="14" t="s">
        <v>85</v>
      </c>
      <c r="BI273" s="174" t="e">
        <f>ROUND(H273*#REF!,2)</f>
        <v>#REF!</v>
      </c>
      <c r="BJ273" s="14" t="s">
        <v>122</v>
      </c>
      <c r="BK273" s="173" t="s">
        <v>603</v>
      </c>
    </row>
    <row r="274" spans="1:63" s="12" customFormat="1" ht="25.9" customHeight="1">
      <c r="B274" s="151"/>
      <c r="C274" s="152"/>
      <c r="D274" s="153" t="s">
        <v>77</v>
      </c>
      <c r="E274" s="154" t="s">
        <v>604</v>
      </c>
      <c r="F274" s="154" t="s">
        <v>605</v>
      </c>
      <c r="G274" s="152"/>
      <c r="H274" s="155"/>
      <c r="I274" s="152"/>
      <c r="J274" s="156"/>
      <c r="K274" s="157"/>
      <c r="L274" s="158"/>
      <c r="M274" s="158"/>
      <c r="N274" s="159" t="e">
        <f>SUM(N275:N277)</f>
        <v>#REF!</v>
      </c>
      <c r="O274" s="158"/>
      <c r="P274" s="159" t="e">
        <f>SUM(P275:P277)</f>
        <v>#REF!</v>
      </c>
      <c r="Q274" s="158"/>
      <c r="R274" s="160" t="e">
        <f>SUM(R275:R277)</f>
        <v>#REF!</v>
      </c>
      <c r="AP274" s="161" t="s">
        <v>85</v>
      </c>
      <c r="AR274" s="162" t="s">
        <v>77</v>
      </c>
      <c r="AS274" s="162" t="s">
        <v>78</v>
      </c>
      <c r="AW274" s="161" t="s">
        <v>117</v>
      </c>
      <c r="BI274" s="163" t="e">
        <f>SUM(BI275:BI277)</f>
        <v>#REF!</v>
      </c>
    </row>
    <row r="275" spans="1:63" s="2" customFormat="1" ht="16.5" customHeight="1">
      <c r="A275" s="30"/>
      <c r="B275" s="31"/>
      <c r="C275" s="164" t="s">
        <v>606</v>
      </c>
      <c r="D275" s="164" t="s">
        <v>118</v>
      </c>
      <c r="E275" s="165" t="s">
        <v>607</v>
      </c>
      <c r="F275" s="166" t="s">
        <v>605</v>
      </c>
      <c r="G275" s="167" t="s">
        <v>608</v>
      </c>
      <c r="H275" s="168"/>
      <c r="I275" s="166" t="s">
        <v>618</v>
      </c>
      <c r="J275" s="35"/>
      <c r="K275" s="169" t="s">
        <v>1</v>
      </c>
      <c r="L275" s="170" t="s">
        <v>43</v>
      </c>
      <c r="M275" s="66"/>
      <c r="N275" s="171" t="e">
        <f>M275*#REF!</f>
        <v>#REF!</v>
      </c>
      <c r="O275" s="171">
        <v>0</v>
      </c>
      <c r="P275" s="171" t="e">
        <f>O275*#REF!</f>
        <v>#REF!</v>
      </c>
      <c r="Q275" s="171">
        <v>0</v>
      </c>
      <c r="R275" s="172" t="e">
        <f>Q275*#REF!</f>
        <v>#REF!</v>
      </c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P275" s="173" t="s">
        <v>122</v>
      </c>
      <c r="AR275" s="173" t="s">
        <v>118</v>
      </c>
      <c r="AS275" s="173" t="s">
        <v>85</v>
      </c>
      <c r="AW275" s="14" t="s">
        <v>117</v>
      </c>
      <c r="BC275" s="174" t="e">
        <f>IF(L275="základní",#REF!,0)</f>
        <v>#REF!</v>
      </c>
      <c r="BD275" s="174">
        <f>IF(L275="snížená",#REF!,0)</f>
        <v>0</v>
      </c>
      <c r="BE275" s="174">
        <f>IF(L275="zákl. přenesená",#REF!,0)</f>
        <v>0</v>
      </c>
      <c r="BF275" s="174">
        <f>IF(L275="sníž. přenesená",#REF!,0)</f>
        <v>0</v>
      </c>
      <c r="BG275" s="174">
        <f>IF(L275="nulová",#REF!,0)</f>
        <v>0</v>
      </c>
      <c r="BH275" s="14" t="s">
        <v>85</v>
      </c>
      <c r="BI275" s="174" t="e">
        <f>ROUND(H275*#REF!,2)</f>
        <v>#REF!</v>
      </c>
      <c r="BJ275" s="14" t="s">
        <v>122</v>
      </c>
      <c r="BK275" s="173" t="s">
        <v>609</v>
      </c>
    </row>
    <row r="276" spans="1:63" s="2" customFormat="1" ht="24.2" customHeight="1">
      <c r="A276" s="30"/>
      <c r="B276" s="31"/>
      <c r="C276" s="164" t="s">
        <v>610</v>
      </c>
      <c r="D276" s="164" t="s">
        <v>118</v>
      </c>
      <c r="E276" s="165" t="s">
        <v>611</v>
      </c>
      <c r="F276" s="166" t="s">
        <v>612</v>
      </c>
      <c r="G276" s="167" t="s">
        <v>608</v>
      </c>
      <c r="H276" s="168"/>
      <c r="I276" s="166" t="s">
        <v>618</v>
      </c>
      <c r="J276" s="35"/>
      <c r="K276" s="169" t="s">
        <v>1</v>
      </c>
      <c r="L276" s="170" t="s">
        <v>43</v>
      </c>
      <c r="M276" s="66"/>
      <c r="N276" s="171" t="e">
        <f>M276*#REF!</f>
        <v>#REF!</v>
      </c>
      <c r="O276" s="171">
        <v>0</v>
      </c>
      <c r="P276" s="171" t="e">
        <f>O276*#REF!</f>
        <v>#REF!</v>
      </c>
      <c r="Q276" s="171">
        <v>0</v>
      </c>
      <c r="R276" s="172" t="e">
        <f>Q276*#REF!</f>
        <v>#REF!</v>
      </c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P276" s="173" t="s">
        <v>122</v>
      </c>
      <c r="AR276" s="173" t="s">
        <v>118</v>
      </c>
      <c r="AS276" s="173" t="s">
        <v>85</v>
      </c>
      <c r="AW276" s="14" t="s">
        <v>117</v>
      </c>
      <c r="BC276" s="174" t="e">
        <f>IF(L276="základní",#REF!,0)</f>
        <v>#REF!</v>
      </c>
      <c r="BD276" s="174">
        <f>IF(L276="snížená",#REF!,0)</f>
        <v>0</v>
      </c>
      <c r="BE276" s="174">
        <f>IF(L276="zákl. přenesená",#REF!,0)</f>
        <v>0</v>
      </c>
      <c r="BF276" s="174">
        <f>IF(L276="sníž. přenesená",#REF!,0)</f>
        <v>0</v>
      </c>
      <c r="BG276" s="174">
        <f>IF(L276="nulová",#REF!,0)</f>
        <v>0</v>
      </c>
      <c r="BH276" s="14" t="s">
        <v>85</v>
      </c>
      <c r="BI276" s="174" t="e">
        <f>ROUND(H276*#REF!,2)</f>
        <v>#REF!</v>
      </c>
      <c r="BJ276" s="14" t="s">
        <v>122</v>
      </c>
      <c r="BK276" s="173" t="s">
        <v>613</v>
      </c>
    </row>
    <row r="277" spans="1:63" s="2" customFormat="1" ht="58.5">
      <c r="A277" s="30"/>
      <c r="B277" s="31"/>
      <c r="C277" s="32"/>
      <c r="D277" s="175" t="s">
        <v>124</v>
      </c>
      <c r="E277" s="32"/>
      <c r="F277" s="176" t="s">
        <v>614</v>
      </c>
      <c r="G277" s="32"/>
      <c r="H277" s="177"/>
      <c r="I277" s="32"/>
      <c r="J277" s="35"/>
      <c r="K277" s="189"/>
      <c r="L277" s="190"/>
      <c r="M277" s="191"/>
      <c r="N277" s="191"/>
      <c r="O277" s="191"/>
      <c r="P277" s="191"/>
      <c r="Q277" s="191"/>
      <c r="R277" s="192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R277" s="14" t="s">
        <v>124</v>
      </c>
      <c r="AS277" s="14" t="s">
        <v>85</v>
      </c>
    </row>
    <row r="278" spans="1:63" s="2" customFormat="1" ht="6.95" customHeight="1">
      <c r="A278" s="30"/>
      <c r="B278" s="50"/>
      <c r="C278" s="51"/>
      <c r="D278" s="51"/>
      <c r="E278" s="51"/>
      <c r="F278" s="51"/>
      <c r="G278" s="51"/>
      <c r="H278" s="51"/>
      <c r="I278" s="51"/>
      <c r="J278" s="35"/>
      <c r="K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</row>
  </sheetData>
  <sheetProtection password="C1E4" sheet="1" objects="1" scenarios="1" formatColumns="0" formatRows="0" autoFilter="0"/>
  <autoFilter ref="C124:I277"/>
  <mergeCells count="9">
    <mergeCell ref="E87:G87"/>
    <mergeCell ref="E115:G115"/>
    <mergeCell ref="E117:G117"/>
    <mergeCell ref="J2:T2"/>
    <mergeCell ref="E7:G7"/>
    <mergeCell ref="E9:G9"/>
    <mergeCell ref="E18:G18"/>
    <mergeCell ref="E27:G27"/>
    <mergeCell ref="E85:G85"/>
  </mergeCells>
  <pageMargins left="0.39370078740157483" right="0.39370078740157483" top="0.39370078740157483" bottom="0.39370078740157483" header="0" footer="0"/>
  <pageSetup paperSize="9" scale="6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stavby'!Názvy_tisku</vt:lpstr>
      <vt:lpstr>'OR_PHA - Pravidelný servi...'!Oblast_tisku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2024-05-06T10:30:08Z</dcterms:created>
  <dcterms:modified xsi:type="dcterms:W3CDTF">2024-05-06T11:17:22Z</dcterms:modified>
</cp:coreProperties>
</file>